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anović\Documents\Madam Principal\Financije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G87" i="1" l="1"/>
  <c r="E67" i="1" l="1"/>
  <c r="F67" i="1"/>
  <c r="F87" i="1" s="1"/>
  <c r="E57" i="1" l="1"/>
  <c r="E64" i="1"/>
  <c r="E45" i="1"/>
  <c r="E41" i="1"/>
  <c r="E32" i="1"/>
  <c r="E31" i="1" s="1"/>
  <c r="E56" i="1" l="1"/>
  <c r="G16" i="1"/>
  <c r="F16" i="1"/>
  <c r="G7" i="1"/>
  <c r="F7" i="1"/>
  <c r="F28" i="1" l="1"/>
  <c r="G28" i="1"/>
  <c r="E7" i="1"/>
  <c r="E28" i="1" s="1"/>
  <c r="E84" i="1"/>
  <c r="E49" i="1"/>
  <c r="E87" i="1" l="1"/>
</calcChain>
</file>

<file path=xl/sharedStrings.xml><?xml version="1.0" encoding="utf-8"?>
<sst xmlns="http://schemas.openxmlformats.org/spreadsheetml/2006/main" count="157" uniqueCount="126">
  <si>
    <t>SREDNJA ŠKOLA ČAZMA</t>
  </si>
  <si>
    <t>ČAZMA, LIVADARSKA 30</t>
  </si>
  <si>
    <t>OIB: 42333744441</t>
  </si>
  <si>
    <t>Konto</t>
  </si>
  <si>
    <t>Opis</t>
  </si>
  <si>
    <t>Pozicija</t>
  </si>
  <si>
    <t>Izvor</t>
  </si>
  <si>
    <t>Financijski plan za 2024. godinu</t>
  </si>
  <si>
    <t>Projekcija 2025.</t>
  </si>
  <si>
    <t xml:space="preserve">Projekcija 2026. </t>
  </si>
  <si>
    <t>PRIHODI</t>
  </si>
  <si>
    <t>OSTALI I VLASTITI PRIHODI</t>
  </si>
  <si>
    <t>Prihodi resornog ministarstva</t>
  </si>
  <si>
    <t>VP00317</t>
  </si>
  <si>
    <t>Kamate na depozit po viđenju</t>
  </si>
  <si>
    <t>VP00322</t>
  </si>
  <si>
    <t>Ostali prihodi od iznajmljivanja i zakupa imovine</t>
  </si>
  <si>
    <t>VP00342</t>
  </si>
  <si>
    <t>Ostali nespomenuti prihodi po posebnim propisima</t>
  </si>
  <si>
    <t>VP00343</t>
  </si>
  <si>
    <t>Tekuće donacije</t>
  </si>
  <si>
    <t>Prihodi od dugotrajne imovine (stambeni objekti)</t>
  </si>
  <si>
    <t>VP00344</t>
  </si>
  <si>
    <t>EUROPSKA SREDSTVA</t>
  </si>
  <si>
    <t>Tekuće pomoći iz državnog proračuna - Erasmus+</t>
  </si>
  <si>
    <t>VP00404</t>
  </si>
  <si>
    <t>PRIHODI IZ NADLEŽNOG PRORAČUNA</t>
  </si>
  <si>
    <t>Prihodi nadležnog proračuna - DEC</t>
  </si>
  <si>
    <t>PP00376</t>
  </si>
  <si>
    <t>Prihodi nadležnog proračuna - e-TEHNIČAR</t>
  </si>
  <si>
    <t>PP00381</t>
  </si>
  <si>
    <t>Prihodi nadležnog proračuna - SHEMA VOĆA RH</t>
  </si>
  <si>
    <t>PP00374</t>
  </si>
  <si>
    <t>Prihodi nadležnog proračuna  - SHEMA VOĆA EU</t>
  </si>
  <si>
    <t>PP00373</t>
  </si>
  <si>
    <t>Prihodi nadležnog proračuna  - ŽUPANIJSKA NATJECANJA</t>
  </si>
  <si>
    <t>PP00378</t>
  </si>
  <si>
    <t>Prihodi nadležnog proračuna  - OSIGURANJE ZGRADE</t>
  </si>
  <si>
    <t>PP00375</t>
  </si>
  <si>
    <t>Prihodi nadležnog proračuna  - JAVNA I KULTURNA DJELATNOST</t>
  </si>
  <si>
    <t>Prihodi nadležnog proračuna - ZA NABAVU NEFINANCIJSKE IMOVINE</t>
  </si>
  <si>
    <t>PP00377</t>
  </si>
  <si>
    <t>PRIHODI ZA FINANCIRANJE PROJEKTA DOM ŠKOLSKOG CENTRA ČAZMA</t>
  </si>
  <si>
    <t>Dom Školskog centra Čazma</t>
  </si>
  <si>
    <t>UKUPNO PRIHODI:</t>
  </si>
  <si>
    <t>RASHODI</t>
  </si>
  <si>
    <t>VLASTITA SREDSTVA</t>
  </si>
  <si>
    <t>MATERIJALNI RASHODI</t>
  </si>
  <si>
    <t>Naknade troškova zaposlenika</t>
  </si>
  <si>
    <t>VR00852</t>
  </si>
  <si>
    <t>Rashodi za materijal i energiju</t>
  </si>
  <si>
    <t>VR00371</t>
  </si>
  <si>
    <t>VR00840</t>
  </si>
  <si>
    <t>Rashodi za usluge</t>
  </si>
  <si>
    <t>VR00853</t>
  </si>
  <si>
    <t>Ostali nespomenuti rashodi</t>
  </si>
  <si>
    <t>VR00941</t>
  </si>
  <si>
    <t>Knjige, umjetnička djela i ostale izložbene vrijednosti</t>
  </si>
  <si>
    <t>VR00944</t>
  </si>
  <si>
    <t>MINISTARSTVO ZNANOSTI I OBRAZOVANJA</t>
  </si>
  <si>
    <t>RASHODI ZA ZAPOSLENE</t>
  </si>
  <si>
    <t>Plaće</t>
  </si>
  <si>
    <t>VR00846</t>
  </si>
  <si>
    <t>Ostali rashodi za zaposlene</t>
  </si>
  <si>
    <t>VR00847</t>
  </si>
  <si>
    <t>Doprinosi na plaću</t>
  </si>
  <si>
    <t>VR00849</t>
  </si>
  <si>
    <t>Naknade troškova osobama izvan radnog odnosa NCVVO</t>
  </si>
  <si>
    <t>VR00850</t>
  </si>
  <si>
    <t>-</t>
  </si>
  <si>
    <t>VR01455</t>
  </si>
  <si>
    <t>VR01456</t>
  </si>
  <si>
    <t>VR01457</t>
  </si>
  <si>
    <t>Naknade troškova osoba izvan radnog odnosa</t>
  </si>
  <si>
    <t>VR01458</t>
  </si>
  <si>
    <t>VR01459</t>
  </si>
  <si>
    <t>BJELOVARSKO-BILOGORSKA ŽUPANIJA</t>
  </si>
  <si>
    <t>FINANCIJSKI RASHODI</t>
  </si>
  <si>
    <t>Ostali financijski rashodi</t>
  </si>
  <si>
    <t>Postrojenja i oprema</t>
  </si>
  <si>
    <t>PR00867</t>
  </si>
  <si>
    <t>Knjige</t>
  </si>
  <si>
    <t>FINANCIRANJE IZNAD STANDARDA</t>
  </si>
  <si>
    <t>Školska shema voća</t>
  </si>
  <si>
    <t>PR00858</t>
  </si>
  <si>
    <t>PR00857</t>
  </si>
  <si>
    <t>Županijska natjecanja (materijal i energija)</t>
  </si>
  <si>
    <t>PR01679</t>
  </si>
  <si>
    <t>Županijska natjecanja (usluge)</t>
  </si>
  <si>
    <t>PR00701</t>
  </si>
  <si>
    <t>Županijska natjecanja (ostali nespomenuti rashodi)</t>
  </si>
  <si>
    <t>PR00715</t>
  </si>
  <si>
    <t xml:space="preserve">Sufinanciranje E-tehničara </t>
  </si>
  <si>
    <t>PR00865</t>
  </si>
  <si>
    <t>Kulturne i javne djelatnosti škole - naknade troškova zaposlenima</t>
  </si>
  <si>
    <t>PR01937</t>
  </si>
  <si>
    <t>Kulturne i javne djelatnosti škole - materijal i energija</t>
  </si>
  <si>
    <t>PR01821</t>
  </si>
  <si>
    <t>Kulturne i javne djelatnosti škole - usluge</t>
  </si>
  <si>
    <t>PR01730</t>
  </si>
  <si>
    <t>Kulturne i javne djelatnosti škole - ostali nespomenuti rashodi</t>
  </si>
  <si>
    <t>PR01652</t>
  </si>
  <si>
    <t>Osiguranje školskih zgrada</t>
  </si>
  <si>
    <t>PR01696</t>
  </si>
  <si>
    <t>RASHODI ZA FINANCIRANJE PROJEKTA DOM ŠKOLSKOG CENTRA ČAZMA</t>
  </si>
  <si>
    <t>UKUPNO RASHODI:</t>
  </si>
  <si>
    <t>VP00778</t>
  </si>
  <si>
    <t>VR00848</t>
  </si>
  <si>
    <t>VR00851</t>
  </si>
  <si>
    <t>PR00859</t>
  </si>
  <si>
    <t>PR00860</t>
  </si>
  <si>
    <t>PR00861</t>
  </si>
  <si>
    <t>PR00862</t>
  </si>
  <si>
    <t>MATERIJALNI RASHODI - Školska shema voća</t>
  </si>
  <si>
    <t>MATERIJALNI RASHODI - Županijska natjecanja</t>
  </si>
  <si>
    <t>MATERIJALNI RASHODI - E-tehničar</t>
  </si>
  <si>
    <t>MATERIJALNI RASHODI - Kulturne i javne djelatnosti škole</t>
  </si>
  <si>
    <t>MATERIJALNI RASHODI - Osiguranje školskih zgrada</t>
  </si>
  <si>
    <t>PR00864</t>
  </si>
  <si>
    <t>PR00863</t>
  </si>
  <si>
    <t>RASHODI ZA NABAVU PROIZVEDENE DUG. IMOVINE</t>
  </si>
  <si>
    <t>FINANCIJSKI PLAN ZA 2024. GODINU I PROJEKCIJE ZA 2025. I 2026. GODINU</t>
  </si>
  <si>
    <t>PP00380</t>
  </si>
  <si>
    <t>VP00736</t>
  </si>
  <si>
    <t>PR01977</t>
  </si>
  <si>
    <t>VR01462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</si>
</sst>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[$€-1]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</borders>
  <cellStyleXfs count="1">
    <xf numFmtId="0" fontId="0" fillId="0" borderId="0"/>
  </cellStyleXfs>
  <cellXfs count="44">
    <xf numFmtId="0" fontId="0" fillId="0" borderId="0" xfId="0"/>
    <xf numFmtId="16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wrapText="1"/>
    </xf>
    <xf numFmtId="164" fontId="2" fillId="0" borderId="1" xfId="0" applyNumberFormat="1" applyFont="1" applyBorder="1"/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164" fontId="1" fillId="3" borderId="1" xfId="0" applyNumberFormat="1" applyFont="1" applyFill="1" applyBorder="1"/>
    <xf numFmtId="164" fontId="1" fillId="0" borderId="0" xfId="0" applyNumberFormat="1" applyFont="1"/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/>
    </xf>
    <xf numFmtId="0" fontId="1" fillId="3" borderId="1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FF"/>
      <color rgb="FF66FF66"/>
      <color rgb="FFCC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1"/>
  <sheetViews>
    <sheetView tabSelected="1" zoomScale="85" zoomScaleNormal="85" workbookViewId="0">
      <selection activeCell="C90" sqref="C90"/>
    </sheetView>
  </sheetViews>
  <sheetFormatPr defaultColWidth="8.88671875" defaultRowHeight="15.6" x14ac:dyDescent="0.3"/>
  <cols>
    <col min="1" max="1" width="13.5546875" style="2" customWidth="1"/>
    <col min="2" max="2" width="69.109375" style="2" customWidth="1"/>
    <col min="3" max="3" width="19.6640625" style="3" customWidth="1"/>
    <col min="4" max="4" width="20" style="3" customWidth="1"/>
    <col min="5" max="5" width="32" style="2" customWidth="1"/>
    <col min="6" max="6" width="19.88671875" style="2" customWidth="1"/>
    <col min="7" max="7" width="18.6640625" style="2" customWidth="1"/>
    <col min="8" max="8" width="8.88671875" style="2"/>
    <col min="9" max="9" width="11.6640625" style="2" bestFit="1" customWidth="1"/>
    <col min="10" max="16384" width="8.88671875" style="2"/>
  </cols>
  <sheetData>
    <row r="1" spans="1:7" x14ac:dyDescent="0.3">
      <c r="A1" s="5" t="s">
        <v>0</v>
      </c>
      <c r="B1" s="5"/>
      <c r="C1" s="6"/>
      <c r="D1" s="6"/>
      <c r="E1" s="5"/>
      <c r="F1" s="5"/>
      <c r="G1" s="5"/>
    </row>
    <row r="2" spans="1:7" x14ac:dyDescent="0.3">
      <c r="A2" s="5" t="s">
        <v>1</v>
      </c>
      <c r="B2" s="5"/>
      <c r="C2" s="6"/>
      <c r="D2" s="6"/>
      <c r="E2" s="5"/>
      <c r="F2" s="5"/>
      <c r="G2" s="5"/>
    </row>
    <row r="3" spans="1:7" x14ac:dyDescent="0.3">
      <c r="A3" s="5" t="s">
        <v>2</v>
      </c>
      <c r="B3" s="5"/>
      <c r="C3" s="6"/>
      <c r="D3" s="6"/>
      <c r="E3" s="5"/>
      <c r="F3" s="5"/>
      <c r="G3" s="5"/>
    </row>
    <row r="4" spans="1:7" s="4" customFormat="1" ht="21" x14ac:dyDescent="0.4">
      <c r="A4" s="34" t="s">
        <v>121</v>
      </c>
      <c r="B4" s="35"/>
      <c r="C4" s="35"/>
      <c r="D4" s="35"/>
      <c r="E4" s="35"/>
      <c r="F4" s="35"/>
      <c r="G4" s="36"/>
    </row>
    <row r="5" spans="1:7" x14ac:dyDescent="0.3">
      <c r="A5" s="12" t="s">
        <v>3</v>
      </c>
      <c r="B5" s="12" t="s">
        <v>4</v>
      </c>
      <c r="C5" s="13" t="s">
        <v>5</v>
      </c>
      <c r="D5" s="13" t="s">
        <v>6</v>
      </c>
      <c r="E5" s="14" t="s">
        <v>7</v>
      </c>
      <c r="F5" s="14" t="s">
        <v>8</v>
      </c>
      <c r="G5" s="14" t="s">
        <v>9</v>
      </c>
    </row>
    <row r="6" spans="1:7" x14ac:dyDescent="0.3">
      <c r="A6" s="15"/>
      <c r="B6" s="16" t="s">
        <v>10</v>
      </c>
      <c r="C6" s="17"/>
      <c r="D6" s="17"/>
      <c r="E6" s="18"/>
      <c r="F6" s="19"/>
      <c r="G6" s="19"/>
    </row>
    <row r="7" spans="1:7" x14ac:dyDescent="0.3">
      <c r="A7" s="15"/>
      <c r="B7" s="16" t="s">
        <v>11</v>
      </c>
      <c r="C7" s="17"/>
      <c r="D7" s="17"/>
      <c r="E7" s="18">
        <f>SUM(E8:E13)</f>
        <v>841327</v>
      </c>
      <c r="F7" s="18">
        <f>SUM(F8:F13)</f>
        <v>890865</v>
      </c>
      <c r="G7" s="18">
        <f>SUM(G8:G13)</f>
        <v>911115</v>
      </c>
    </row>
    <row r="8" spans="1:7" x14ac:dyDescent="0.3">
      <c r="A8" s="7">
        <v>636120</v>
      </c>
      <c r="B8" s="8" t="s">
        <v>12</v>
      </c>
      <c r="C8" s="37" t="s">
        <v>13</v>
      </c>
      <c r="D8" s="9">
        <v>411</v>
      </c>
      <c r="E8" s="10">
        <v>835000</v>
      </c>
      <c r="F8" s="10">
        <v>885000</v>
      </c>
      <c r="G8" s="10">
        <v>905000</v>
      </c>
    </row>
    <row r="9" spans="1:7" x14ac:dyDescent="0.3">
      <c r="A9" s="7">
        <v>641320</v>
      </c>
      <c r="B9" s="8" t="s">
        <v>14</v>
      </c>
      <c r="C9" s="37" t="s">
        <v>15</v>
      </c>
      <c r="D9" s="9">
        <v>22</v>
      </c>
      <c r="E9" s="10">
        <v>65</v>
      </c>
      <c r="F9" s="29">
        <v>65</v>
      </c>
      <c r="G9" s="29">
        <v>65</v>
      </c>
    </row>
    <row r="10" spans="1:7" x14ac:dyDescent="0.3">
      <c r="A10" s="7">
        <v>642290</v>
      </c>
      <c r="B10" s="8" t="s">
        <v>16</v>
      </c>
      <c r="C10" s="37" t="s">
        <v>17</v>
      </c>
      <c r="D10" s="9">
        <v>22</v>
      </c>
      <c r="E10" s="10">
        <v>4600</v>
      </c>
      <c r="F10" s="29">
        <v>4600</v>
      </c>
      <c r="G10" s="29">
        <v>5000</v>
      </c>
    </row>
    <row r="11" spans="1:7" x14ac:dyDescent="0.3">
      <c r="A11" s="7">
        <v>652690</v>
      </c>
      <c r="B11" s="8" t="s">
        <v>18</v>
      </c>
      <c r="C11" s="37" t="s">
        <v>19</v>
      </c>
      <c r="D11" s="9">
        <v>22</v>
      </c>
      <c r="E11" s="10">
        <v>1000</v>
      </c>
      <c r="F11" s="10">
        <v>1000</v>
      </c>
      <c r="G11" s="10">
        <v>1000</v>
      </c>
    </row>
    <row r="12" spans="1:7" x14ac:dyDescent="0.3">
      <c r="A12" s="7">
        <v>663120</v>
      </c>
      <c r="B12" s="8" t="s">
        <v>20</v>
      </c>
      <c r="C12" s="37" t="s">
        <v>106</v>
      </c>
      <c r="D12" s="9">
        <v>511</v>
      </c>
      <c r="E12" s="10">
        <v>212</v>
      </c>
      <c r="F12" s="10">
        <v>50</v>
      </c>
      <c r="G12" s="10">
        <v>50</v>
      </c>
    </row>
    <row r="13" spans="1:7" x14ac:dyDescent="0.3">
      <c r="A13" s="7">
        <v>721110</v>
      </c>
      <c r="B13" s="8" t="s">
        <v>21</v>
      </c>
      <c r="C13" s="37" t="s">
        <v>22</v>
      </c>
      <c r="D13" s="9">
        <v>22</v>
      </c>
      <c r="E13" s="10">
        <v>450</v>
      </c>
      <c r="F13" s="10">
        <v>150</v>
      </c>
      <c r="G13" s="10">
        <v>0</v>
      </c>
    </row>
    <row r="14" spans="1:7" x14ac:dyDescent="0.3">
      <c r="A14" s="7"/>
      <c r="B14" s="16" t="s">
        <v>23</v>
      </c>
      <c r="C14" s="37"/>
      <c r="D14" s="9"/>
      <c r="E14" s="18">
        <v>35042</v>
      </c>
      <c r="F14" s="10"/>
      <c r="G14" s="10"/>
    </row>
    <row r="15" spans="1:7" x14ac:dyDescent="0.3">
      <c r="A15" s="7">
        <v>638111</v>
      </c>
      <c r="B15" s="8" t="s">
        <v>24</v>
      </c>
      <c r="C15" s="37" t="s">
        <v>25</v>
      </c>
      <c r="D15" s="9">
        <v>466</v>
      </c>
      <c r="E15" s="10">
        <v>35042</v>
      </c>
      <c r="F15" s="10"/>
      <c r="G15" s="10"/>
    </row>
    <row r="16" spans="1:7" s="4" customFormat="1" x14ac:dyDescent="0.3">
      <c r="A16" s="20"/>
      <c r="B16" s="20" t="s">
        <v>26</v>
      </c>
      <c r="C16" s="38"/>
      <c r="D16" s="17"/>
      <c r="E16" s="18">
        <f>SUM(E17:E24)</f>
        <v>98105</v>
      </c>
      <c r="F16" s="18">
        <f>SUM(F17:F23)</f>
        <v>100199</v>
      </c>
      <c r="G16" s="18">
        <f>SUM(G17:G23)</f>
        <v>103199</v>
      </c>
    </row>
    <row r="17" spans="1:9" x14ac:dyDescent="0.3">
      <c r="A17" s="7">
        <v>671110</v>
      </c>
      <c r="B17" s="8" t="s">
        <v>27</v>
      </c>
      <c r="C17" s="37" t="s">
        <v>28</v>
      </c>
      <c r="D17" s="9">
        <v>122</v>
      </c>
      <c r="E17" s="10">
        <v>91206</v>
      </c>
      <c r="F17" s="10">
        <v>95000</v>
      </c>
      <c r="G17" s="10">
        <v>98000</v>
      </c>
    </row>
    <row r="18" spans="1:9" x14ac:dyDescent="0.3">
      <c r="A18" s="7">
        <v>671110</v>
      </c>
      <c r="B18" s="8" t="s">
        <v>29</v>
      </c>
      <c r="C18" s="37" t="s">
        <v>30</v>
      </c>
      <c r="D18" s="9">
        <v>14</v>
      </c>
      <c r="E18" s="10">
        <v>1200</v>
      </c>
      <c r="F18" s="10">
        <v>1200</v>
      </c>
      <c r="G18" s="10">
        <v>1200</v>
      </c>
    </row>
    <row r="19" spans="1:9" x14ac:dyDescent="0.3">
      <c r="A19" s="7">
        <v>671110</v>
      </c>
      <c r="B19" s="8" t="s">
        <v>31</v>
      </c>
      <c r="C19" s="37" t="s">
        <v>32</v>
      </c>
      <c r="D19" s="9">
        <v>41</v>
      </c>
      <c r="E19" s="10">
        <v>130</v>
      </c>
      <c r="F19" s="10">
        <v>130</v>
      </c>
      <c r="G19" s="10">
        <v>130</v>
      </c>
    </row>
    <row r="20" spans="1:9" x14ac:dyDescent="0.3">
      <c r="A20" s="7">
        <v>671110</v>
      </c>
      <c r="B20" s="8" t="s">
        <v>33</v>
      </c>
      <c r="C20" s="37" t="s">
        <v>34</v>
      </c>
      <c r="D20" s="9">
        <v>4602</v>
      </c>
      <c r="E20" s="10">
        <v>1200</v>
      </c>
      <c r="F20" s="10">
        <v>1200</v>
      </c>
      <c r="G20" s="10">
        <v>1200</v>
      </c>
    </row>
    <row r="21" spans="1:9" x14ac:dyDescent="0.3">
      <c r="A21" s="7">
        <v>671110</v>
      </c>
      <c r="B21" s="8" t="s">
        <v>35</v>
      </c>
      <c r="C21" s="37" t="s">
        <v>36</v>
      </c>
      <c r="D21" s="9">
        <v>15</v>
      </c>
      <c r="E21" s="10">
        <v>1300</v>
      </c>
      <c r="F21" s="10">
        <v>1300</v>
      </c>
      <c r="G21" s="10">
        <v>1300</v>
      </c>
    </row>
    <row r="22" spans="1:9" x14ac:dyDescent="0.3">
      <c r="A22" s="7">
        <v>671110</v>
      </c>
      <c r="B22" s="8" t="s">
        <v>37</v>
      </c>
      <c r="C22" s="37" t="s">
        <v>38</v>
      </c>
      <c r="D22" s="9">
        <v>11</v>
      </c>
      <c r="E22" s="10">
        <v>781</v>
      </c>
      <c r="F22" s="10">
        <v>781</v>
      </c>
      <c r="G22" s="10">
        <v>781</v>
      </c>
    </row>
    <row r="23" spans="1:9" ht="13.95" customHeight="1" x14ac:dyDescent="0.3">
      <c r="A23" s="7">
        <v>671110</v>
      </c>
      <c r="B23" s="8" t="s">
        <v>39</v>
      </c>
      <c r="C23" s="37" t="s">
        <v>38</v>
      </c>
      <c r="D23" s="9">
        <v>11</v>
      </c>
      <c r="E23" s="10">
        <v>588</v>
      </c>
      <c r="F23" s="10">
        <v>588</v>
      </c>
      <c r="G23" s="10">
        <v>588</v>
      </c>
    </row>
    <row r="24" spans="1:9" ht="13.95" customHeight="1" x14ac:dyDescent="0.3">
      <c r="A24" s="7">
        <v>671210</v>
      </c>
      <c r="B24" s="8" t="s">
        <v>40</v>
      </c>
      <c r="C24" s="37" t="s">
        <v>41</v>
      </c>
      <c r="D24" s="9">
        <v>122</v>
      </c>
      <c r="E24" s="10">
        <v>1700</v>
      </c>
      <c r="F24" s="10"/>
      <c r="G24" s="10"/>
      <c r="I24" s="1"/>
    </row>
    <row r="25" spans="1:9" s="4" customFormat="1" x14ac:dyDescent="0.3">
      <c r="A25" s="15"/>
      <c r="B25" s="16" t="s">
        <v>42</v>
      </c>
      <c r="C25" s="38"/>
      <c r="D25" s="17"/>
      <c r="E25" s="18">
        <v>102031</v>
      </c>
      <c r="F25" s="18"/>
      <c r="G25" s="18"/>
      <c r="I25" s="26"/>
    </row>
    <row r="26" spans="1:9" x14ac:dyDescent="0.3">
      <c r="A26" s="7">
        <v>638210</v>
      </c>
      <c r="B26" s="5" t="s">
        <v>43</v>
      </c>
      <c r="C26" s="39" t="s">
        <v>123</v>
      </c>
      <c r="D26" s="6">
        <v>466</v>
      </c>
      <c r="E26" s="10">
        <v>91828</v>
      </c>
      <c r="F26" s="10"/>
      <c r="G26" s="10"/>
    </row>
    <row r="27" spans="1:9" x14ac:dyDescent="0.3">
      <c r="A27" s="7">
        <v>671210</v>
      </c>
      <c r="B27" s="5" t="s">
        <v>43</v>
      </c>
      <c r="C27" s="39" t="s">
        <v>122</v>
      </c>
      <c r="D27" s="6">
        <v>11</v>
      </c>
      <c r="E27" s="10">
        <v>10203</v>
      </c>
      <c r="F27" s="10"/>
      <c r="G27" s="10"/>
    </row>
    <row r="28" spans="1:9" s="4" customFormat="1" x14ac:dyDescent="0.3">
      <c r="A28" s="33" t="s">
        <v>44</v>
      </c>
      <c r="B28" s="33"/>
      <c r="C28" s="13"/>
      <c r="D28" s="13"/>
      <c r="E28" s="21">
        <f>SUM(E7,E14,E16,E25)</f>
        <v>1076505</v>
      </c>
      <c r="F28" s="21">
        <f>SUM(F16,F7)</f>
        <v>991064</v>
      </c>
      <c r="G28" s="21">
        <f>SUM(G16,G7)</f>
        <v>1014314</v>
      </c>
    </row>
    <row r="29" spans="1:9" s="4" customFormat="1" x14ac:dyDescent="0.3">
      <c r="A29" s="23" t="s">
        <v>3</v>
      </c>
      <c r="B29" s="23" t="s">
        <v>4</v>
      </c>
      <c r="C29" s="23" t="s">
        <v>5</v>
      </c>
      <c r="D29" s="23" t="s">
        <v>6</v>
      </c>
      <c r="E29" s="23" t="s">
        <v>7</v>
      </c>
      <c r="F29" s="23" t="s">
        <v>8</v>
      </c>
      <c r="G29" s="23" t="s">
        <v>9</v>
      </c>
    </row>
    <row r="30" spans="1:9" s="4" customFormat="1" x14ac:dyDescent="0.3">
      <c r="A30" s="15"/>
      <c r="B30" s="22" t="s">
        <v>45</v>
      </c>
      <c r="C30" s="15"/>
      <c r="D30" s="15"/>
      <c r="E30" s="15"/>
      <c r="F30" s="15"/>
      <c r="G30" s="15"/>
    </row>
    <row r="31" spans="1:9" s="4" customFormat="1" x14ac:dyDescent="0.3">
      <c r="A31" s="31" t="s">
        <v>46</v>
      </c>
      <c r="B31" s="31"/>
      <c r="C31" s="38"/>
      <c r="D31" s="17"/>
      <c r="E31" s="26">
        <f>SUM(E32,E38)</f>
        <v>6327</v>
      </c>
      <c r="F31" s="18">
        <v>5865</v>
      </c>
      <c r="G31" s="18">
        <v>6115</v>
      </c>
      <c r="I31" s="26"/>
    </row>
    <row r="32" spans="1:9" s="4" customFormat="1" x14ac:dyDescent="0.3">
      <c r="A32" s="15">
        <v>32</v>
      </c>
      <c r="B32" s="20" t="s">
        <v>47</v>
      </c>
      <c r="C32" s="38"/>
      <c r="D32" s="17"/>
      <c r="E32" s="18">
        <f>SUM(E33, E34, E35,E36, E37,)</f>
        <v>6127</v>
      </c>
      <c r="F32" s="18">
        <v>5665</v>
      </c>
      <c r="G32" s="18">
        <v>5915</v>
      </c>
    </row>
    <row r="33" spans="1:7" x14ac:dyDescent="0.3">
      <c r="A33" s="7">
        <v>321</v>
      </c>
      <c r="B33" s="11" t="s">
        <v>48</v>
      </c>
      <c r="C33" s="37" t="s">
        <v>49</v>
      </c>
      <c r="D33" s="9">
        <v>22</v>
      </c>
      <c r="E33" s="10">
        <v>650</v>
      </c>
      <c r="F33" s="10"/>
      <c r="G33" s="10"/>
    </row>
    <row r="34" spans="1:7" x14ac:dyDescent="0.3">
      <c r="A34" s="7">
        <v>322</v>
      </c>
      <c r="B34" s="11" t="s">
        <v>50</v>
      </c>
      <c r="C34" s="37" t="s">
        <v>51</v>
      </c>
      <c r="D34" s="9">
        <v>22</v>
      </c>
      <c r="E34" s="10">
        <v>738</v>
      </c>
      <c r="F34" s="10"/>
      <c r="G34" s="10"/>
    </row>
    <row r="35" spans="1:7" x14ac:dyDescent="0.3">
      <c r="A35" s="7">
        <v>322</v>
      </c>
      <c r="B35" s="11" t="s">
        <v>50</v>
      </c>
      <c r="C35" s="37" t="s">
        <v>52</v>
      </c>
      <c r="D35" s="9">
        <v>511</v>
      </c>
      <c r="E35" s="10">
        <v>212</v>
      </c>
      <c r="F35" s="10"/>
      <c r="G35" s="10"/>
    </row>
    <row r="36" spans="1:7" x14ac:dyDescent="0.3">
      <c r="A36" s="7">
        <v>323</v>
      </c>
      <c r="B36" s="11" t="s">
        <v>53</v>
      </c>
      <c r="C36" s="37" t="s">
        <v>54</v>
      </c>
      <c r="D36" s="9">
        <v>22</v>
      </c>
      <c r="E36" s="10">
        <v>865</v>
      </c>
      <c r="F36" s="10"/>
      <c r="G36" s="10"/>
    </row>
    <row r="37" spans="1:7" x14ac:dyDescent="0.3">
      <c r="A37" s="7">
        <v>329</v>
      </c>
      <c r="B37" s="11" t="s">
        <v>55</v>
      </c>
      <c r="C37" s="37" t="s">
        <v>56</v>
      </c>
      <c r="D37" s="9">
        <v>22</v>
      </c>
      <c r="E37" s="10">
        <v>3662</v>
      </c>
      <c r="F37" s="10"/>
      <c r="G37" s="10"/>
    </row>
    <row r="38" spans="1:7" x14ac:dyDescent="0.3">
      <c r="A38" s="15">
        <v>42</v>
      </c>
      <c r="B38" s="28" t="s">
        <v>120</v>
      </c>
      <c r="C38" s="37"/>
      <c r="D38" s="9"/>
      <c r="E38" s="18">
        <v>200</v>
      </c>
      <c r="F38" s="18">
        <v>200</v>
      </c>
      <c r="G38" s="18">
        <v>200</v>
      </c>
    </row>
    <row r="39" spans="1:7" x14ac:dyDescent="0.3">
      <c r="A39" s="7">
        <v>424</v>
      </c>
      <c r="B39" s="11" t="s">
        <v>57</v>
      </c>
      <c r="C39" s="37" t="s">
        <v>58</v>
      </c>
      <c r="D39" s="9">
        <v>22</v>
      </c>
      <c r="E39" s="10">
        <v>200</v>
      </c>
      <c r="F39" s="10"/>
      <c r="G39" s="10"/>
    </row>
    <row r="40" spans="1:7" s="4" customFormat="1" x14ac:dyDescent="0.3">
      <c r="A40" s="31" t="s">
        <v>59</v>
      </c>
      <c r="B40" s="31"/>
      <c r="C40" s="38"/>
      <c r="D40" s="17"/>
      <c r="E40" s="18">
        <v>835000</v>
      </c>
      <c r="F40" s="18">
        <v>885000</v>
      </c>
      <c r="G40" s="18">
        <v>905000</v>
      </c>
    </row>
    <row r="41" spans="1:7" s="4" customFormat="1" x14ac:dyDescent="0.3">
      <c r="A41" s="15">
        <v>31</v>
      </c>
      <c r="B41" s="16" t="s">
        <v>60</v>
      </c>
      <c r="C41" s="38"/>
      <c r="D41" s="17"/>
      <c r="E41" s="26">
        <f>SUM(E42:E44)</f>
        <v>831650</v>
      </c>
      <c r="F41" s="18">
        <v>883000</v>
      </c>
      <c r="G41" s="18">
        <v>903000</v>
      </c>
    </row>
    <row r="42" spans="1:7" x14ac:dyDescent="0.3">
      <c r="A42" s="7">
        <v>311</v>
      </c>
      <c r="B42" s="8" t="s">
        <v>61</v>
      </c>
      <c r="C42" s="37" t="s">
        <v>62</v>
      </c>
      <c r="D42" s="9">
        <v>411</v>
      </c>
      <c r="E42" s="10">
        <v>697150</v>
      </c>
      <c r="F42" s="10"/>
      <c r="G42" s="10"/>
    </row>
    <row r="43" spans="1:7" x14ac:dyDescent="0.3">
      <c r="A43" s="7">
        <v>312</v>
      </c>
      <c r="B43" s="8" t="s">
        <v>63</v>
      </c>
      <c r="C43" s="37" t="s">
        <v>64</v>
      </c>
      <c r="D43" s="9">
        <v>411</v>
      </c>
      <c r="E43" s="10">
        <v>24500</v>
      </c>
      <c r="F43" s="10"/>
      <c r="G43" s="10"/>
    </row>
    <row r="44" spans="1:7" x14ac:dyDescent="0.3">
      <c r="A44" s="7">
        <v>313</v>
      </c>
      <c r="B44" s="8" t="s">
        <v>65</v>
      </c>
      <c r="C44" s="37" t="s">
        <v>107</v>
      </c>
      <c r="D44" s="9">
        <v>411</v>
      </c>
      <c r="E44" s="10">
        <v>110000</v>
      </c>
      <c r="F44" s="10"/>
      <c r="G44" s="10"/>
    </row>
    <row r="45" spans="1:7" s="4" customFormat="1" x14ac:dyDescent="0.3">
      <c r="A45" s="15">
        <v>32</v>
      </c>
      <c r="B45" s="16" t="s">
        <v>47</v>
      </c>
      <c r="C45" s="38"/>
      <c r="D45" s="17"/>
      <c r="E45" s="18">
        <f>SUM(E46:E48)</f>
        <v>3350</v>
      </c>
      <c r="F45" s="18">
        <v>2000</v>
      </c>
      <c r="G45" s="18">
        <v>2000</v>
      </c>
    </row>
    <row r="46" spans="1:7" x14ac:dyDescent="0.3">
      <c r="A46" s="7">
        <v>321</v>
      </c>
      <c r="B46" s="11" t="s">
        <v>67</v>
      </c>
      <c r="C46" s="37" t="s">
        <v>66</v>
      </c>
      <c r="D46" s="9">
        <v>411</v>
      </c>
      <c r="E46" s="10">
        <v>450</v>
      </c>
      <c r="F46" s="10"/>
      <c r="G46" s="10"/>
    </row>
    <row r="47" spans="1:7" x14ac:dyDescent="0.3">
      <c r="A47" s="7">
        <v>323</v>
      </c>
      <c r="B47" s="8" t="s">
        <v>53</v>
      </c>
      <c r="C47" s="37" t="s">
        <v>68</v>
      </c>
      <c r="D47" s="9">
        <v>411</v>
      </c>
      <c r="E47" s="10">
        <v>2100</v>
      </c>
      <c r="F47" s="10"/>
      <c r="G47" s="10"/>
    </row>
    <row r="48" spans="1:7" x14ac:dyDescent="0.3">
      <c r="A48" s="7">
        <v>329</v>
      </c>
      <c r="B48" s="8" t="s">
        <v>55</v>
      </c>
      <c r="C48" s="37" t="s">
        <v>108</v>
      </c>
      <c r="D48" s="9">
        <v>411</v>
      </c>
      <c r="E48" s="10">
        <v>800</v>
      </c>
      <c r="F48" s="10"/>
      <c r="G48" s="10"/>
    </row>
    <row r="49" spans="1:7" s="4" customFormat="1" x14ac:dyDescent="0.3">
      <c r="A49" s="31" t="s">
        <v>23</v>
      </c>
      <c r="B49" s="31"/>
      <c r="C49" s="38"/>
      <c r="D49" s="17"/>
      <c r="E49" s="18">
        <f>SUM(E51:E55)</f>
        <v>35042</v>
      </c>
      <c r="F49" s="27" t="s">
        <v>69</v>
      </c>
      <c r="G49" s="27" t="s">
        <v>69</v>
      </c>
    </row>
    <row r="50" spans="1:7" s="4" customFormat="1" x14ac:dyDescent="0.3">
      <c r="A50" s="15">
        <v>32</v>
      </c>
      <c r="B50" s="16" t="s">
        <v>47</v>
      </c>
      <c r="C50" s="38"/>
      <c r="D50" s="17"/>
      <c r="E50" s="18">
        <v>35042</v>
      </c>
      <c r="F50" s="27" t="s">
        <v>69</v>
      </c>
      <c r="G50" s="27" t="s">
        <v>69</v>
      </c>
    </row>
    <row r="51" spans="1:7" x14ac:dyDescent="0.3">
      <c r="A51" s="7">
        <v>321</v>
      </c>
      <c r="B51" s="11" t="s">
        <v>48</v>
      </c>
      <c r="C51" s="37" t="s">
        <v>70</v>
      </c>
      <c r="D51" s="9">
        <v>466</v>
      </c>
      <c r="E51" s="10">
        <v>21480</v>
      </c>
      <c r="F51" s="10"/>
      <c r="G51" s="10"/>
    </row>
    <row r="52" spans="1:7" x14ac:dyDescent="0.3">
      <c r="A52" s="7">
        <v>322</v>
      </c>
      <c r="B52" s="11" t="s">
        <v>50</v>
      </c>
      <c r="C52" s="37" t="s">
        <v>71</v>
      </c>
      <c r="D52" s="9">
        <v>466</v>
      </c>
      <c r="E52" s="10">
        <v>3500</v>
      </c>
      <c r="F52" s="10"/>
      <c r="G52" s="10"/>
    </row>
    <row r="53" spans="1:7" x14ac:dyDescent="0.3">
      <c r="A53" s="7">
        <v>323</v>
      </c>
      <c r="B53" s="11" t="s">
        <v>53</v>
      </c>
      <c r="C53" s="37" t="s">
        <v>72</v>
      </c>
      <c r="D53" s="9">
        <v>466</v>
      </c>
      <c r="E53" s="10">
        <v>3200</v>
      </c>
      <c r="F53" s="10"/>
      <c r="G53" s="10"/>
    </row>
    <row r="54" spans="1:7" x14ac:dyDescent="0.3">
      <c r="A54" s="7">
        <v>324</v>
      </c>
      <c r="B54" s="8" t="s">
        <v>73</v>
      </c>
      <c r="C54" s="37" t="s">
        <v>74</v>
      </c>
      <c r="D54" s="9">
        <v>466</v>
      </c>
      <c r="E54" s="10">
        <v>3600</v>
      </c>
      <c r="F54" s="10"/>
      <c r="G54" s="10"/>
    </row>
    <row r="55" spans="1:7" x14ac:dyDescent="0.3">
      <c r="A55" s="7">
        <v>329</v>
      </c>
      <c r="B55" s="11" t="s">
        <v>55</v>
      </c>
      <c r="C55" s="37" t="s">
        <v>75</v>
      </c>
      <c r="D55" s="9">
        <v>466</v>
      </c>
      <c r="E55" s="10">
        <v>3262</v>
      </c>
      <c r="F55" s="10"/>
      <c r="G55" s="10"/>
    </row>
    <row r="56" spans="1:7" s="4" customFormat="1" x14ac:dyDescent="0.3">
      <c r="A56" s="31" t="s">
        <v>76</v>
      </c>
      <c r="B56" s="31"/>
      <c r="C56" s="38"/>
      <c r="D56" s="17"/>
      <c r="E56" s="18">
        <f>SUM(E57,E62,E64)</f>
        <v>92906</v>
      </c>
      <c r="F56" s="18">
        <v>95000</v>
      </c>
      <c r="G56" s="18">
        <v>98000</v>
      </c>
    </row>
    <row r="57" spans="1:7" s="4" customFormat="1" x14ac:dyDescent="0.3">
      <c r="A57" s="15">
        <v>32</v>
      </c>
      <c r="B57" s="16" t="s">
        <v>47</v>
      </c>
      <c r="C57" s="38"/>
      <c r="D57" s="17"/>
      <c r="E57" s="18">
        <f>SUM(E58:E61)</f>
        <v>90256</v>
      </c>
      <c r="F57" s="18">
        <v>92350</v>
      </c>
      <c r="G57" s="18">
        <v>95350</v>
      </c>
    </row>
    <row r="58" spans="1:7" x14ac:dyDescent="0.3">
      <c r="A58" s="7">
        <v>321</v>
      </c>
      <c r="B58" s="8" t="s">
        <v>48</v>
      </c>
      <c r="C58" s="37" t="s">
        <v>109</v>
      </c>
      <c r="D58" s="9">
        <v>122</v>
      </c>
      <c r="E58" s="10">
        <v>36500</v>
      </c>
      <c r="F58" s="10"/>
      <c r="G58" s="10"/>
    </row>
    <row r="59" spans="1:7" x14ac:dyDescent="0.3">
      <c r="A59" s="7">
        <v>322</v>
      </c>
      <c r="B59" s="8" t="s">
        <v>50</v>
      </c>
      <c r="C59" s="37" t="s">
        <v>110</v>
      </c>
      <c r="D59" s="9">
        <v>122</v>
      </c>
      <c r="E59" s="10">
        <v>37956</v>
      </c>
      <c r="F59" s="10"/>
      <c r="G59" s="10"/>
    </row>
    <row r="60" spans="1:7" x14ac:dyDescent="0.3">
      <c r="A60" s="7">
        <v>323</v>
      </c>
      <c r="B60" s="11" t="s">
        <v>53</v>
      </c>
      <c r="C60" s="37" t="s">
        <v>111</v>
      </c>
      <c r="D60" s="9">
        <v>122</v>
      </c>
      <c r="E60" s="10">
        <v>14500</v>
      </c>
      <c r="F60" s="10"/>
      <c r="G60" s="10"/>
    </row>
    <row r="61" spans="1:7" x14ac:dyDescent="0.3">
      <c r="A61" s="7">
        <v>329</v>
      </c>
      <c r="B61" s="8" t="s">
        <v>55</v>
      </c>
      <c r="C61" s="37" t="s">
        <v>112</v>
      </c>
      <c r="D61" s="9">
        <v>122</v>
      </c>
      <c r="E61" s="10">
        <v>1300</v>
      </c>
      <c r="F61" s="10"/>
      <c r="G61" s="10"/>
    </row>
    <row r="62" spans="1:7" s="4" customFormat="1" x14ac:dyDescent="0.3">
      <c r="A62" s="15">
        <v>34</v>
      </c>
      <c r="B62" s="16" t="s">
        <v>77</v>
      </c>
      <c r="C62" s="38"/>
      <c r="D62" s="17"/>
      <c r="E62" s="18">
        <v>950</v>
      </c>
      <c r="F62" s="18">
        <v>950</v>
      </c>
      <c r="G62" s="18">
        <v>950</v>
      </c>
    </row>
    <row r="63" spans="1:7" x14ac:dyDescent="0.3">
      <c r="A63" s="7">
        <v>343</v>
      </c>
      <c r="B63" s="8" t="s">
        <v>78</v>
      </c>
      <c r="C63" s="37" t="s">
        <v>119</v>
      </c>
      <c r="D63" s="9">
        <v>122</v>
      </c>
      <c r="E63" s="10">
        <v>950</v>
      </c>
      <c r="F63" s="10"/>
      <c r="G63" s="10"/>
    </row>
    <row r="64" spans="1:7" s="4" customFormat="1" x14ac:dyDescent="0.3">
      <c r="A64" s="15">
        <v>42</v>
      </c>
      <c r="B64" s="16" t="s">
        <v>120</v>
      </c>
      <c r="C64" s="38"/>
      <c r="D64" s="17"/>
      <c r="E64" s="18">
        <f>SUM(E65:E66)</f>
        <v>1700</v>
      </c>
      <c r="F64" s="18">
        <v>1700</v>
      </c>
      <c r="G64" s="18">
        <v>1700</v>
      </c>
    </row>
    <row r="65" spans="1:7" x14ac:dyDescent="0.3">
      <c r="A65" s="7">
        <v>422</v>
      </c>
      <c r="B65" s="8" t="s">
        <v>79</v>
      </c>
      <c r="C65" s="37" t="s">
        <v>80</v>
      </c>
      <c r="D65" s="9">
        <v>122</v>
      </c>
      <c r="E65" s="10">
        <v>1567</v>
      </c>
      <c r="F65" s="10"/>
      <c r="G65" s="10"/>
    </row>
    <row r="66" spans="1:7" x14ac:dyDescent="0.3">
      <c r="A66" s="7">
        <v>424</v>
      </c>
      <c r="B66" s="8" t="s">
        <v>81</v>
      </c>
      <c r="C66" s="37" t="s">
        <v>118</v>
      </c>
      <c r="D66" s="9">
        <v>122</v>
      </c>
      <c r="E66" s="10">
        <v>133</v>
      </c>
      <c r="F66" s="10"/>
      <c r="G66" s="10"/>
    </row>
    <row r="67" spans="1:7" s="4" customFormat="1" x14ac:dyDescent="0.3">
      <c r="A67" s="31" t="s">
        <v>82</v>
      </c>
      <c r="B67" s="31"/>
      <c r="C67" s="38"/>
      <c r="D67" s="17"/>
      <c r="E67" s="18">
        <f>E68+E71+E75+E77+E82</f>
        <v>5199</v>
      </c>
      <c r="F67" s="18">
        <f>F68+F71+F75+F77+F82</f>
        <v>5199</v>
      </c>
      <c r="G67" s="18">
        <v>5199</v>
      </c>
    </row>
    <row r="68" spans="1:7" s="4" customFormat="1" x14ac:dyDescent="0.3">
      <c r="A68" s="15">
        <v>32</v>
      </c>
      <c r="B68" s="28" t="s">
        <v>113</v>
      </c>
      <c r="C68" s="38"/>
      <c r="D68" s="17"/>
      <c r="E68" s="18">
        <v>1330</v>
      </c>
      <c r="F68" s="18">
        <v>1330</v>
      </c>
      <c r="G68" s="18">
        <v>1330</v>
      </c>
    </row>
    <row r="69" spans="1:7" x14ac:dyDescent="0.3">
      <c r="A69" s="7">
        <v>322</v>
      </c>
      <c r="B69" s="8" t="s">
        <v>83</v>
      </c>
      <c r="C69" s="37" t="s">
        <v>84</v>
      </c>
      <c r="D69" s="9">
        <v>41</v>
      </c>
      <c r="E69" s="10">
        <v>130</v>
      </c>
      <c r="F69" s="10"/>
      <c r="G69" s="10"/>
    </row>
    <row r="70" spans="1:7" x14ac:dyDescent="0.3">
      <c r="A70" s="7">
        <v>322</v>
      </c>
      <c r="B70" s="8" t="s">
        <v>83</v>
      </c>
      <c r="C70" s="37" t="s">
        <v>85</v>
      </c>
      <c r="D70" s="9">
        <v>4602</v>
      </c>
      <c r="E70" s="10">
        <v>1200</v>
      </c>
      <c r="F70" s="10"/>
      <c r="G70" s="10"/>
    </row>
    <row r="71" spans="1:7" x14ac:dyDescent="0.3">
      <c r="A71" s="15">
        <v>32</v>
      </c>
      <c r="B71" s="16" t="s">
        <v>114</v>
      </c>
      <c r="C71" s="37"/>
      <c r="D71" s="9"/>
      <c r="E71" s="18">
        <v>1300</v>
      </c>
      <c r="F71" s="18">
        <v>1300</v>
      </c>
      <c r="G71" s="18">
        <v>1300</v>
      </c>
    </row>
    <row r="72" spans="1:7" x14ac:dyDescent="0.3">
      <c r="A72" s="7">
        <v>322</v>
      </c>
      <c r="B72" s="8" t="s">
        <v>86</v>
      </c>
      <c r="C72" s="37" t="s">
        <v>87</v>
      </c>
      <c r="D72" s="9">
        <v>15</v>
      </c>
      <c r="E72" s="10">
        <v>50</v>
      </c>
      <c r="F72" s="10"/>
      <c r="G72" s="10"/>
    </row>
    <row r="73" spans="1:7" x14ac:dyDescent="0.3">
      <c r="A73" s="7">
        <v>323</v>
      </c>
      <c r="B73" s="8" t="s">
        <v>88</v>
      </c>
      <c r="C73" s="37" t="s">
        <v>89</v>
      </c>
      <c r="D73" s="9">
        <v>15</v>
      </c>
      <c r="E73" s="10">
        <v>900</v>
      </c>
      <c r="F73" s="10"/>
      <c r="G73" s="10"/>
    </row>
    <row r="74" spans="1:7" x14ac:dyDescent="0.3">
      <c r="A74" s="7">
        <v>329</v>
      </c>
      <c r="B74" s="8" t="s">
        <v>90</v>
      </c>
      <c r="C74" s="37" t="s">
        <v>91</v>
      </c>
      <c r="D74" s="9">
        <v>15</v>
      </c>
      <c r="E74" s="10">
        <v>350</v>
      </c>
      <c r="F74" s="10"/>
      <c r="G74" s="10"/>
    </row>
    <row r="75" spans="1:7" x14ac:dyDescent="0.3">
      <c r="A75" s="15">
        <v>32</v>
      </c>
      <c r="B75" s="16" t="s">
        <v>115</v>
      </c>
      <c r="C75" s="37"/>
      <c r="D75" s="9"/>
      <c r="E75" s="18">
        <v>1200</v>
      </c>
      <c r="F75" s="18">
        <v>1200</v>
      </c>
      <c r="G75" s="18">
        <v>1200</v>
      </c>
    </row>
    <row r="76" spans="1:7" x14ac:dyDescent="0.3">
      <c r="A76" s="7">
        <v>323</v>
      </c>
      <c r="B76" s="8" t="s">
        <v>92</v>
      </c>
      <c r="C76" s="37" t="s">
        <v>93</v>
      </c>
      <c r="D76" s="9">
        <v>14</v>
      </c>
      <c r="E76" s="10">
        <v>1200</v>
      </c>
      <c r="F76" s="10"/>
      <c r="G76" s="10"/>
    </row>
    <row r="77" spans="1:7" x14ac:dyDescent="0.3">
      <c r="A77" s="15">
        <v>32</v>
      </c>
      <c r="B77" s="16" t="s">
        <v>116</v>
      </c>
      <c r="C77" s="37"/>
      <c r="D77" s="9"/>
      <c r="E77" s="18">
        <v>588</v>
      </c>
      <c r="F77" s="18">
        <v>588</v>
      </c>
      <c r="G77" s="18">
        <v>588</v>
      </c>
    </row>
    <row r="78" spans="1:7" x14ac:dyDescent="0.3">
      <c r="A78" s="7">
        <v>321</v>
      </c>
      <c r="B78" s="8" t="s">
        <v>94</v>
      </c>
      <c r="C78" s="37" t="s">
        <v>95</v>
      </c>
      <c r="D78" s="9">
        <v>11</v>
      </c>
      <c r="E78" s="10">
        <v>52</v>
      </c>
      <c r="F78" s="10"/>
      <c r="G78" s="10"/>
    </row>
    <row r="79" spans="1:7" x14ac:dyDescent="0.3">
      <c r="A79" s="7">
        <v>322</v>
      </c>
      <c r="B79" s="8" t="s">
        <v>96</v>
      </c>
      <c r="C79" s="37" t="s">
        <v>97</v>
      </c>
      <c r="D79" s="9">
        <v>11</v>
      </c>
      <c r="E79" s="10">
        <v>36</v>
      </c>
      <c r="F79" s="10"/>
      <c r="G79" s="10"/>
    </row>
    <row r="80" spans="1:7" x14ac:dyDescent="0.3">
      <c r="A80" s="7">
        <v>323</v>
      </c>
      <c r="B80" s="8" t="s">
        <v>98</v>
      </c>
      <c r="C80" s="37" t="s">
        <v>99</v>
      </c>
      <c r="D80" s="9">
        <v>11</v>
      </c>
      <c r="E80" s="10">
        <v>300</v>
      </c>
      <c r="F80" s="10"/>
      <c r="G80" s="10"/>
    </row>
    <row r="81" spans="1:7" x14ac:dyDescent="0.3">
      <c r="A81" s="7">
        <v>329</v>
      </c>
      <c r="B81" s="8" t="s">
        <v>100</v>
      </c>
      <c r="C81" s="37" t="s">
        <v>101</v>
      </c>
      <c r="D81" s="9">
        <v>11</v>
      </c>
      <c r="E81" s="10">
        <v>200</v>
      </c>
      <c r="F81" s="10"/>
      <c r="G81" s="10"/>
    </row>
    <row r="82" spans="1:7" x14ac:dyDescent="0.3">
      <c r="A82" s="15">
        <v>32</v>
      </c>
      <c r="B82" s="16" t="s">
        <v>117</v>
      </c>
      <c r="C82" s="37"/>
      <c r="D82" s="9"/>
      <c r="E82" s="18">
        <v>781</v>
      </c>
      <c r="F82" s="18">
        <v>781</v>
      </c>
      <c r="G82" s="18">
        <v>781</v>
      </c>
    </row>
    <row r="83" spans="1:7" x14ac:dyDescent="0.3">
      <c r="A83" s="7">
        <v>329</v>
      </c>
      <c r="B83" s="8" t="s">
        <v>102</v>
      </c>
      <c r="C83" s="37" t="s">
        <v>103</v>
      </c>
      <c r="D83" s="9">
        <v>11</v>
      </c>
      <c r="E83" s="10">
        <v>781</v>
      </c>
      <c r="F83" s="10"/>
      <c r="G83" s="10"/>
    </row>
    <row r="84" spans="1:7" s="4" customFormat="1" x14ac:dyDescent="0.3">
      <c r="A84" s="32" t="s">
        <v>104</v>
      </c>
      <c r="B84" s="32"/>
      <c r="C84" s="41"/>
      <c r="D84" s="19"/>
      <c r="E84" s="18">
        <f>SUM(E85:E86)</f>
        <v>102031</v>
      </c>
      <c r="F84" s="18"/>
      <c r="G84" s="18"/>
    </row>
    <row r="85" spans="1:7" x14ac:dyDescent="0.3">
      <c r="A85" s="40">
        <v>421</v>
      </c>
      <c r="B85" s="5" t="s">
        <v>43</v>
      </c>
      <c r="C85" s="39" t="s">
        <v>125</v>
      </c>
      <c r="D85" s="6">
        <v>466</v>
      </c>
      <c r="E85" s="10">
        <v>91828</v>
      </c>
      <c r="F85" s="10"/>
      <c r="G85" s="10"/>
    </row>
    <row r="86" spans="1:7" x14ac:dyDescent="0.3">
      <c r="A86" s="40">
        <v>421</v>
      </c>
      <c r="B86" s="5" t="s">
        <v>43</v>
      </c>
      <c r="C86" s="39" t="s">
        <v>124</v>
      </c>
      <c r="D86" s="6">
        <v>11</v>
      </c>
      <c r="E86" s="10">
        <v>10203</v>
      </c>
      <c r="F86" s="10"/>
      <c r="G86" s="10"/>
    </row>
    <row r="87" spans="1:7" s="4" customFormat="1" x14ac:dyDescent="0.3">
      <c r="A87" s="30" t="s">
        <v>105</v>
      </c>
      <c r="B87" s="30"/>
      <c r="C87" s="24"/>
      <c r="D87" s="24"/>
      <c r="E87" s="25">
        <f>SUM(E84,E67,E56,E49,E40,E31)</f>
        <v>1076505</v>
      </c>
      <c r="F87" s="25">
        <f>SUM(F31,F40,F56,F67)</f>
        <v>991064</v>
      </c>
      <c r="G87" s="25">
        <f>SUM(G67,G56,G40,G31)</f>
        <v>1014314</v>
      </c>
    </row>
    <row r="88" spans="1:7" x14ac:dyDescent="0.3">
      <c r="C88" s="42"/>
      <c r="F88" s="1"/>
      <c r="G88" s="1"/>
    </row>
    <row r="89" spans="1:7" x14ac:dyDescent="0.3">
      <c r="A89"/>
      <c r="C89" s="42"/>
      <c r="F89" s="1"/>
      <c r="G89" s="1"/>
    </row>
    <row r="90" spans="1:7" x14ac:dyDescent="0.3">
      <c r="C90" s="42"/>
      <c r="F90" s="1"/>
    </row>
    <row r="91" spans="1:7" x14ac:dyDescent="0.3">
      <c r="C91" s="43"/>
    </row>
  </sheetData>
  <mergeCells count="9">
    <mergeCell ref="A4:G4"/>
    <mergeCell ref="A40:B40"/>
    <mergeCell ref="A56:B56"/>
    <mergeCell ref="A67:B67"/>
    <mergeCell ref="A87:B87"/>
    <mergeCell ref="A49:B49"/>
    <mergeCell ref="A84:B84"/>
    <mergeCell ref="A28:B28"/>
    <mergeCell ref="A31:B31"/>
  </mergeCells>
  <pageMargins left="0.7" right="0.7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Irena Ivanović</dc:creator>
  <cp:keywords/>
  <dc:description/>
  <cp:lastModifiedBy>Irena Ivanović</cp:lastModifiedBy>
  <cp:revision/>
  <cp:lastPrinted>2023-10-19T09:50:28Z</cp:lastPrinted>
  <dcterms:created xsi:type="dcterms:W3CDTF">2023-10-12T07:03:35Z</dcterms:created>
  <dcterms:modified xsi:type="dcterms:W3CDTF">2023-12-21T08:48:54Z</dcterms:modified>
  <cp:category/>
  <cp:contentStatus/>
</cp:coreProperties>
</file>