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dre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F307" i="9"/>
  <c r="E307" i="9"/>
  <c r="B307" i="9"/>
  <c r="H306" i="9"/>
  <c r="G306" i="9"/>
  <c r="F306" i="9"/>
  <c r="E306" i="9"/>
  <c r="B306" i="9" s="1"/>
  <c r="H305" i="9"/>
  <c r="E305" i="9" s="1"/>
  <c r="B305" i="9" s="1"/>
  <c r="G305" i="9"/>
  <c r="F305" i="9"/>
  <c r="H304" i="9"/>
  <c r="G304" i="9"/>
  <c r="F304" i="9"/>
  <c r="E304" i="9"/>
  <c r="B304" i="9" s="1"/>
  <c r="H303" i="9"/>
  <c r="G303" i="9"/>
  <c r="F303" i="9"/>
  <c r="H302" i="9"/>
  <c r="G302" i="9"/>
  <c r="F302" i="9"/>
  <c r="E302" i="9"/>
  <c r="B302" i="9" s="1"/>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G289" i="9"/>
  <c r="F289" i="9"/>
  <c r="E289" i="9"/>
  <c r="B289" i="9" s="1"/>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H275" i="9"/>
  <c r="F275" i="9"/>
  <c r="F274" i="9"/>
  <c r="I273" i="9"/>
  <c r="E273" i="9" s="1"/>
  <c r="B273" i="9" s="1"/>
  <c r="H273" i="9"/>
  <c r="F273" i="9"/>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E220" i="9"/>
  <c r="M219" i="9"/>
  <c r="L219" i="9"/>
  <c r="F219" i="9"/>
  <c r="E219" i="9"/>
  <c r="B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G152" i="9"/>
  <c r="F152" i="9"/>
  <c r="E152" i="9"/>
  <c r="B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F143" i="9"/>
  <c r="H142" i="9"/>
  <c r="E142" i="9" s="1"/>
  <c r="B142" i="9" s="1"/>
  <c r="G142" i="9"/>
  <c r="F142" i="9"/>
  <c r="H141" i="9"/>
  <c r="G141" i="9"/>
  <c r="F141" i="9"/>
  <c r="E141" i="9"/>
  <c r="B141" i="9" s="1"/>
  <c r="H140" i="9"/>
  <c r="E140" i="9" s="1"/>
  <c r="B140" i="9" s="1"/>
  <c r="G140" i="9"/>
  <c r="F140" i="9"/>
  <c r="H139" i="9"/>
  <c r="G139" i="9"/>
  <c r="F139" i="9"/>
  <c r="E139" i="9"/>
  <c r="B139" i="9" s="1"/>
  <c r="H138" i="9"/>
  <c r="G138" i="9"/>
  <c r="F138" i="9"/>
  <c r="E138" i="9"/>
  <c r="B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G130" i="9"/>
  <c r="F130" i="9"/>
  <c r="E130" i="9"/>
  <c r="B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G120" i="9"/>
  <c r="F120" i="9"/>
  <c r="E120" i="9"/>
  <c r="B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G108" i="9"/>
  <c r="F108" i="9"/>
  <c r="E108" i="9"/>
  <c r="B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G102" i="9"/>
  <c r="F102" i="9"/>
  <c r="E102" i="9"/>
  <c r="B102" i="9"/>
  <c r="H101" i="9"/>
  <c r="G101" i="9"/>
  <c r="F101" i="9"/>
  <c r="E101" i="9"/>
  <c r="B101" i="9" s="1"/>
  <c r="H100" i="9"/>
  <c r="E100" i="9" s="1"/>
  <c r="B100" i="9" s="1"/>
  <c r="G100" i="9"/>
  <c r="F100" i="9"/>
  <c r="H99" i="9"/>
  <c r="G99" i="9"/>
  <c r="F99" i="9"/>
  <c r="E99" i="9"/>
  <c r="B99" i="9" s="1"/>
  <c r="H98" i="9"/>
  <c r="G98" i="9"/>
  <c r="F98" i="9"/>
  <c r="E98" i="9"/>
  <c r="B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E69" i="9" s="1"/>
  <c r="B69" i="9" s="1"/>
  <c r="G69" i="9"/>
  <c r="F69" i="9"/>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E45" i="9" s="1"/>
  <c r="B45" i="9" s="1"/>
  <c r="G45" i="9"/>
  <c r="F45" i="9"/>
  <c r="H44" i="9"/>
  <c r="E44" i="9" s="1"/>
  <c r="B44" i="9" s="1"/>
  <c r="G44" i="9"/>
  <c r="F44" i="9"/>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E38" i="9" s="1"/>
  <c r="B38" i="9" s="1"/>
  <c r="G38" i="9"/>
  <c r="F38" i="9"/>
  <c r="H37" i="9"/>
  <c r="E37" i="9" s="1"/>
  <c r="B37" i="9" s="1"/>
  <c r="G37" i="9"/>
  <c r="F37" i="9"/>
  <c r="H36" i="9"/>
  <c r="G36" i="9"/>
  <c r="F36" i="9"/>
  <c r="E36" i="9"/>
  <c r="B36" i="9" s="1"/>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E29" i="9" s="1"/>
  <c r="B29" i="9" s="1"/>
  <c r="G29" i="9"/>
  <c r="F29" i="9"/>
  <c r="H28" i="9"/>
  <c r="G28" i="9"/>
  <c r="F28" i="9"/>
  <c r="E28" i="9"/>
  <c r="B28" i="9" s="1"/>
  <c r="H27" i="9"/>
  <c r="G27" i="9"/>
  <c r="F27" i="9"/>
  <c r="H26" i="9"/>
  <c r="G26" i="9"/>
  <c r="F26" i="9"/>
  <c r="E26" i="9"/>
  <c r="B26" i="9" s="1"/>
  <c r="H25" i="9"/>
  <c r="E25" i="9" s="1"/>
  <c r="B25" i="9" s="1"/>
  <c r="G25" i="9"/>
  <c r="F25" i="9"/>
  <c r="H24" i="9"/>
  <c r="G24" i="9"/>
  <c r="F24" i="9"/>
  <c r="E24" i="9"/>
  <c r="B24" i="9" s="1"/>
  <c r="H23" i="9"/>
  <c r="E23" i="9" s="1"/>
  <c r="B23" i="9" s="1"/>
  <c r="G23" i="9"/>
  <c r="F23" i="9"/>
  <c r="H22" i="9"/>
  <c r="G22" i="9"/>
  <c r="F22" i="9"/>
  <c r="E22" i="9"/>
  <c r="B22" i="9" s="1"/>
  <c r="F21" i="9"/>
  <c r="F4" i="9"/>
  <c r="O3" i="9"/>
  <c r="G275" i="9" s="1"/>
  <c r="I3" i="9"/>
  <c r="H3" i="9"/>
  <c r="G3" i="9"/>
  <c r="D101" i="8"/>
  <c r="I36" i="3" s="1"/>
  <c r="D95" i="8"/>
  <c r="D90" i="8"/>
  <c r="D85" i="8"/>
  <c r="D80" i="8"/>
  <c r="D75" i="8"/>
  <c r="D70" i="8"/>
  <c r="D65" i="8"/>
  <c r="D60" i="8"/>
  <c r="C1535" i="1" s="1"/>
  <c r="H1535" i="1" s="1"/>
  <c r="D55" i="8"/>
  <c r="D50" i="8"/>
  <c r="C1525" i="1" s="1"/>
  <c r="H1525" i="1" s="1"/>
  <c r="D44" i="8"/>
  <c r="D36" i="8"/>
  <c r="C1511" i="1" s="1"/>
  <c r="H1511" i="1" s="1"/>
  <c r="D26" i="8"/>
  <c r="D18" i="8"/>
  <c r="D8" i="8"/>
  <c r="D6" i="8" s="1"/>
  <c r="C1481"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D1435"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49" i="5"/>
  <c r="F248" i="5"/>
  <c r="F247" i="5"/>
  <c r="E246" i="5"/>
  <c r="D246" i="5"/>
  <c r="F246" i="5" s="1"/>
  <c r="F244" i="5"/>
  <c r="F243" i="5"/>
  <c r="E242" i="5"/>
  <c r="D242" i="5"/>
  <c r="F242" i="5" s="1"/>
  <c r="F241" i="5"/>
  <c r="F240" i="5"/>
  <c r="E239" i="5"/>
  <c r="D239" i="5"/>
  <c r="D238"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311" i="9" s="1"/>
  <c r="F205" i="5"/>
  <c r="F204" i="5"/>
  <c r="F203" i="5"/>
  <c r="F202" i="5"/>
  <c r="F201" i="5"/>
  <c r="F200" i="5"/>
  <c r="F199" i="5"/>
  <c r="E198" i="5"/>
  <c r="D198" i="5"/>
  <c r="F198" i="5" s="1"/>
  <c r="F197" i="5"/>
  <c r="F196" i="5"/>
  <c r="F195" i="5"/>
  <c r="F194" i="5"/>
  <c r="F193" i="5"/>
  <c r="F192" i="5"/>
  <c r="E191" i="5"/>
  <c r="D191" i="5"/>
  <c r="D190" i="5" s="1"/>
  <c r="E190" i="5"/>
  <c r="H310" i="9" s="1"/>
  <c r="F189" i="5"/>
  <c r="F188" i="5"/>
  <c r="F187" i="5"/>
  <c r="F186" i="5"/>
  <c r="F185" i="5"/>
  <c r="F184" i="5"/>
  <c r="F183" i="5"/>
  <c r="F182" i="5"/>
  <c r="F181" i="5"/>
  <c r="E180" i="5"/>
  <c r="E177" i="5" s="1"/>
  <c r="D1154" i="1"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F86" i="5"/>
  <c r="F85" i="5"/>
  <c r="F84" i="5"/>
  <c r="F83" i="5"/>
  <c r="F82" i="5"/>
  <c r="F81" i="5"/>
  <c r="F80" i="5"/>
  <c r="E79" i="5"/>
  <c r="E78" i="5" s="1"/>
  <c r="D79" i="5"/>
  <c r="F79" i="5" s="1"/>
  <c r="D78" i="5"/>
  <c r="F78"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E635" i="4" s="1"/>
  <c r="E418" i="4"/>
  <c r="D418" i="4"/>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3" i="1" s="1"/>
  <c r="D378" i="4"/>
  <c r="F378" i="4" s="1"/>
  <c r="F377" i="4"/>
  <c r="F376" i="4"/>
  <c r="F375" i="4"/>
  <c r="F374" i="4"/>
  <c r="F373" i="4"/>
  <c r="F372" i="4"/>
  <c r="F371" i="4"/>
  <c r="F370" i="4"/>
  <c r="E369" i="4"/>
  <c r="D364" i="1" s="1"/>
  <c r="D369" i="4"/>
  <c r="F368" i="4"/>
  <c r="F367" i="4"/>
  <c r="F366" i="4"/>
  <c r="F365" i="4"/>
  <c r="E364" i="4"/>
  <c r="D364" i="4"/>
  <c r="F364" i="4" s="1"/>
  <c r="E363" i="4"/>
  <c r="E350" i="4" s="1"/>
  <c r="D345" i="1" s="1"/>
  <c r="D363" i="4"/>
  <c r="F362" i="4"/>
  <c r="F361" i="4"/>
  <c r="F360" i="4"/>
  <c r="F359" i="4"/>
  <c r="F358" i="4"/>
  <c r="F357" i="4"/>
  <c r="E356" i="4"/>
  <c r="D356" i="4"/>
  <c r="F356" i="4" s="1"/>
  <c r="F355" i="4"/>
  <c r="F354" i="4"/>
  <c r="F353" i="4"/>
  <c r="E352" i="4"/>
  <c r="D352" i="4"/>
  <c r="F352" i="4" s="1"/>
  <c r="E351" i="4"/>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D263"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F164" i="4" s="1"/>
  <c r="D163" i="4"/>
  <c r="F162" i="4"/>
  <c r="F161" i="4"/>
  <c r="F160" i="4"/>
  <c r="E159" i="4"/>
  <c r="D155" i="1" s="1"/>
  <c r="D159" i="4"/>
  <c r="F158" i="4"/>
  <c r="F157" i="4"/>
  <c r="F156" i="4"/>
  <c r="F155" i="4"/>
  <c r="F154" i="4"/>
  <c r="E153" i="4"/>
  <c r="D153" i="4"/>
  <c r="F153" i="4" s="1"/>
  <c r="D152" i="4"/>
  <c r="D151" i="4" s="1"/>
  <c r="F150" i="4"/>
  <c r="F149" i="4"/>
  <c r="F148" i="4"/>
  <c r="F147" i="4"/>
  <c r="F146" i="4"/>
  <c r="F145" i="4"/>
  <c r="F144" i="4"/>
  <c r="F143" i="4"/>
  <c r="F142" i="4"/>
  <c r="F141" i="4"/>
  <c r="E140" i="4"/>
  <c r="D140" i="4"/>
  <c r="F140" i="4" s="1"/>
  <c r="E139" i="4"/>
  <c r="F138" i="4"/>
  <c r="F137" i="4"/>
  <c r="F136" i="4"/>
  <c r="F135" i="4"/>
  <c r="E134" i="4"/>
  <c r="D134" i="4"/>
  <c r="E133" i="4"/>
  <c r="F132" i="4"/>
  <c r="F131" i="4"/>
  <c r="F130" i="4"/>
  <c r="F129" i="4"/>
  <c r="E128" i="4"/>
  <c r="D128" i="4"/>
  <c r="F128" i="4" s="1"/>
  <c r="F127" i="4"/>
  <c r="F126" i="4"/>
  <c r="E125" i="4"/>
  <c r="E124" i="4" s="1"/>
  <c r="D120" i="1"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G1577" i="1"/>
  <c r="C1577" i="1"/>
  <c r="H1577" i="1" s="1"/>
  <c r="G1575" i="1"/>
  <c r="C1575" i="1"/>
  <c r="H1575" i="1" s="1"/>
  <c r="C1574" i="1"/>
  <c r="G1574" i="1" s="1"/>
  <c r="G1573" i="1"/>
  <c r="C1573" i="1"/>
  <c r="H1573" i="1" s="1"/>
  <c r="C1572" i="1"/>
  <c r="G1572" i="1" s="1"/>
  <c r="G1571" i="1"/>
  <c r="C1571" i="1"/>
  <c r="H1571" i="1" s="1"/>
  <c r="C1570" i="1"/>
  <c r="G1569" i="1"/>
  <c r="C1569" i="1"/>
  <c r="H1569" i="1" s="1"/>
  <c r="C1568" i="1"/>
  <c r="G1567" i="1"/>
  <c r="C1567" i="1"/>
  <c r="H1567" i="1" s="1"/>
  <c r="C1566" i="1"/>
  <c r="G1565" i="1"/>
  <c r="C1565" i="1"/>
  <c r="H1565" i="1" s="1"/>
  <c r="C1564" i="1"/>
  <c r="G1563" i="1"/>
  <c r="C1563" i="1"/>
  <c r="H1563" i="1" s="1"/>
  <c r="C1562" i="1"/>
  <c r="C1561" i="1"/>
  <c r="H1561" i="1" s="1"/>
  <c r="C1560" i="1"/>
  <c r="G1559" i="1"/>
  <c r="C1559" i="1"/>
  <c r="H1559" i="1" s="1"/>
  <c r="C1558" i="1"/>
  <c r="G1557" i="1"/>
  <c r="C1557" i="1"/>
  <c r="H1557" i="1" s="1"/>
  <c r="C1556" i="1"/>
  <c r="G1555" i="1"/>
  <c r="C1555" i="1"/>
  <c r="H1555" i="1" s="1"/>
  <c r="C1554" i="1"/>
  <c r="G1553" i="1"/>
  <c r="C1553" i="1"/>
  <c r="H1553" i="1" s="1"/>
  <c r="C1552" i="1"/>
  <c r="G1551" i="1"/>
  <c r="C1551" i="1"/>
  <c r="H1551" i="1" s="1"/>
  <c r="C1550" i="1"/>
  <c r="G1549" i="1"/>
  <c r="C1549" i="1"/>
  <c r="H1549" i="1" s="1"/>
  <c r="C1548" i="1"/>
  <c r="G1547" i="1"/>
  <c r="C1547" i="1"/>
  <c r="H1547" i="1" s="1"/>
  <c r="C1546" i="1"/>
  <c r="G1545" i="1"/>
  <c r="C1545" i="1"/>
  <c r="H1545" i="1" s="1"/>
  <c r="C1544" i="1"/>
  <c r="G1543" i="1"/>
  <c r="C1543" i="1"/>
  <c r="H1543" i="1" s="1"/>
  <c r="C1542" i="1"/>
  <c r="G1541" i="1"/>
  <c r="C1541" i="1"/>
  <c r="H1541" i="1" s="1"/>
  <c r="C1540" i="1"/>
  <c r="C1539" i="1"/>
  <c r="H1539" i="1" s="1"/>
  <c r="C1538" i="1"/>
  <c r="G1537" i="1"/>
  <c r="C1537" i="1"/>
  <c r="H1537" i="1" s="1"/>
  <c r="C1536" i="1"/>
  <c r="C1534" i="1"/>
  <c r="G1533" i="1"/>
  <c r="C1533" i="1"/>
  <c r="H1533" i="1" s="1"/>
  <c r="C1532" i="1"/>
  <c r="G1531" i="1"/>
  <c r="C1531" i="1"/>
  <c r="H1531" i="1" s="1"/>
  <c r="C1530" i="1"/>
  <c r="C1529" i="1"/>
  <c r="H1529" i="1" s="1"/>
  <c r="C1528" i="1"/>
  <c r="G1527" i="1"/>
  <c r="C1527" i="1"/>
  <c r="H1527" i="1" s="1"/>
  <c r="C1526" i="1"/>
  <c r="G1523" i="1"/>
  <c r="C1523" i="1"/>
  <c r="H1523" i="1" s="1"/>
  <c r="C1522" i="1"/>
  <c r="G1521" i="1"/>
  <c r="C1521" i="1"/>
  <c r="H1521" i="1" s="1"/>
  <c r="C1520" i="1"/>
  <c r="G1519" i="1"/>
  <c r="C1519" i="1"/>
  <c r="H1519" i="1" s="1"/>
  <c r="H1516" i="1"/>
  <c r="C1516" i="1"/>
  <c r="G1516" i="1" s="1"/>
  <c r="C1515" i="1"/>
  <c r="H1515" i="1" s="1"/>
  <c r="H1514" i="1"/>
  <c r="C1514" i="1"/>
  <c r="G1514" i="1" s="1"/>
  <c r="G1513" i="1"/>
  <c r="C1513" i="1"/>
  <c r="H1513" i="1" s="1"/>
  <c r="H1512" i="1"/>
  <c r="C1512" i="1"/>
  <c r="G1512" i="1" s="1"/>
  <c r="C1510" i="1"/>
  <c r="G1510" i="1" s="1"/>
  <c r="G1509" i="1"/>
  <c r="C1509" i="1"/>
  <c r="H1509" i="1" s="1"/>
  <c r="H1508" i="1"/>
  <c r="C1508" i="1"/>
  <c r="G1508" i="1" s="1"/>
  <c r="C1507" i="1"/>
  <c r="H1507" i="1" s="1"/>
  <c r="H1506" i="1"/>
  <c r="C1506" i="1"/>
  <c r="G1506" i="1" s="1"/>
  <c r="G1505" i="1"/>
  <c r="C1505" i="1"/>
  <c r="H1505" i="1" s="1"/>
  <c r="C1504" i="1"/>
  <c r="G1504" i="1" s="1"/>
  <c r="C1503" i="1"/>
  <c r="H1503" i="1" s="1"/>
  <c r="H1502" i="1"/>
  <c r="C1502" i="1"/>
  <c r="G1502" i="1" s="1"/>
  <c r="C1501" i="1"/>
  <c r="H1501"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C1492" i="1"/>
  <c r="G1492" i="1" s="1"/>
  <c r="C1491" i="1"/>
  <c r="H1491" i="1" s="1"/>
  <c r="H1490" i="1"/>
  <c r="C1490" i="1"/>
  <c r="G1490" i="1" s="1"/>
  <c r="C1489" i="1"/>
  <c r="H1489" i="1" s="1"/>
  <c r="H1488" i="1"/>
  <c r="C1488" i="1"/>
  <c r="G1488" i="1" s="1"/>
  <c r="G1487" i="1"/>
  <c r="C1487" i="1"/>
  <c r="H1487" i="1" s="1"/>
  <c r="C1486" i="1"/>
  <c r="G1486" i="1" s="1"/>
  <c r="C1485" i="1"/>
  <c r="H1485" i="1" s="1"/>
  <c r="H1484" i="1"/>
  <c r="C1484" i="1"/>
  <c r="G1484" i="1" s="1"/>
  <c r="C1483" i="1"/>
  <c r="H1483" i="1" s="1"/>
  <c r="H1482" i="1"/>
  <c r="C1482" i="1"/>
  <c r="G1482"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D1439" i="1"/>
  <c r="C1439" i="1"/>
  <c r="G1439" i="1" s="1"/>
  <c r="D1438" i="1"/>
  <c r="C1438" i="1"/>
  <c r="D1437" i="1"/>
  <c r="C1437" i="1"/>
  <c r="G1437" i="1" s="1"/>
  <c r="D1436" i="1"/>
  <c r="H1436" i="1" s="1"/>
  <c r="C1436"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D1420" i="1"/>
  <c r="C1420" i="1"/>
  <c r="D1419" i="1"/>
  <c r="H1419" i="1" s="1"/>
  <c r="C1419" i="1"/>
  <c r="H1418" i="1"/>
  <c r="D1418" i="1"/>
  <c r="C1418" i="1"/>
  <c r="G1418" i="1" s="1"/>
  <c r="D1417" i="1"/>
  <c r="H1417" i="1" s="1"/>
  <c r="C1417" i="1"/>
  <c r="H1416" i="1"/>
  <c r="D1416" i="1"/>
  <c r="C1416" i="1"/>
  <c r="G1416" i="1" s="1"/>
  <c r="D1415" i="1"/>
  <c r="H1415" i="1" s="1"/>
  <c r="C1415" i="1"/>
  <c r="D1414" i="1"/>
  <c r="C1414" i="1"/>
  <c r="D1413" i="1"/>
  <c r="H1413" i="1" s="1"/>
  <c r="C1413" i="1"/>
  <c r="D1412" i="1"/>
  <c r="C1412" i="1"/>
  <c r="D1411" i="1"/>
  <c r="H1411" i="1" s="1"/>
  <c r="C1411" i="1"/>
  <c r="H1410" i="1"/>
  <c r="D1410" i="1"/>
  <c r="C1410" i="1"/>
  <c r="G1410" i="1" s="1"/>
  <c r="D1409" i="1"/>
  <c r="H1409" i="1" s="1"/>
  <c r="C1409" i="1"/>
  <c r="D1408" i="1"/>
  <c r="H1408" i="1" s="1"/>
  <c r="C1408" i="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D1368" i="1"/>
  <c r="C1368" i="1"/>
  <c r="G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D1228" i="1"/>
  <c r="C1228" i="1"/>
  <c r="D1227" i="1"/>
  <c r="C1227" i="1"/>
  <c r="D1226" i="1"/>
  <c r="C1226" i="1"/>
  <c r="H1226" i="1" s="1"/>
  <c r="D1225" i="1"/>
  <c r="C1225" i="1"/>
  <c r="D1224" i="1"/>
  <c r="C1224" i="1"/>
  <c r="D1223"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D1063" i="1"/>
  <c r="C1063" i="1"/>
  <c r="H1063" i="1" s="1"/>
  <c r="D1062" i="1"/>
  <c r="C1062" i="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D1049" i="1"/>
  <c r="C1049" i="1"/>
  <c r="H1049" i="1" s="1"/>
  <c r="D1048" i="1"/>
  <c r="C1048" i="1"/>
  <c r="D1047"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D1017" i="1"/>
  <c r="C1017" i="1"/>
  <c r="H1017" i="1" s="1"/>
  <c r="D1016" i="1"/>
  <c r="C1016" i="1"/>
  <c r="H1016" i="1" s="1"/>
  <c r="D1015" i="1"/>
  <c r="C1015" i="1"/>
  <c r="H1015" i="1" s="1"/>
  <c r="D1014" i="1"/>
  <c r="C1014" i="1"/>
  <c r="D1013" i="1"/>
  <c r="C1013" i="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D998" i="1"/>
  <c r="C998" i="1"/>
  <c r="H998" i="1" s="1"/>
  <c r="D997" i="1"/>
  <c r="C997" i="1"/>
  <c r="D996" i="1"/>
  <c r="C996" i="1"/>
  <c r="H996" i="1" s="1"/>
  <c r="D995" i="1"/>
  <c r="C995" i="1"/>
  <c r="H995" i="1" s="1"/>
  <c r="D994" i="1"/>
  <c r="C994" i="1"/>
  <c r="H994" i="1" s="1"/>
  <c r="D993" i="1"/>
  <c r="C993" i="1"/>
  <c r="D992" i="1"/>
  <c r="C992" i="1"/>
  <c r="D991"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D775" i="1"/>
  <c r="C775" i="1"/>
  <c r="G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D646" i="1"/>
  <c r="C646" i="1"/>
  <c r="D645" i="1"/>
  <c r="C645" i="1"/>
  <c r="D644" i="1"/>
  <c r="C644" i="1"/>
  <c r="H644" i="1" s="1"/>
  <c r="D643" i="1"/>
  <c r="C643" i="1"/>
  <c r="D642" i="1"/>
  <c r="C642" i="1"/>
  <c r="D641" i="1"/>
  <c r="C641" i="1"/>
  <c r="H641" i="1" s="1"/>
  <c r="C638" i="1"/>
  <c r="D637" i="1"/>
  <c r="C637" i="1"/>
  <c r="D632" i="1"/>
  <c r="C632" i="1"/>
  <c r="D631" i="1"/>
  <c r="C631" i="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D413" i="1"/>
  <c r="C413" i="1"/>
  <c r="H413" i="1" s="1"/>
  <c r="C412" i="1"/>
  <c r="C411" i="1"/>
  <c r="D406" i="1"/>
  <c r="C406" i="1"/>
  <c r="H406" i="1" s="1"/>
  <c r="D405" i="1"/>
  <c r="C405" i="1"/>
  <c r="D404" i="1"/>
  <c r="C404"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C378" i="1"/>
  <c r="D377" i="1"/>
  <c r="C377" i="1"/>
  <c r="H377" i="1" s="1"/>
  <c r="D376" i="1"/>
  <c r="C376" i="1"/>
  <c r="H376" i="1" s="1"/>
  <c r="D375" i="1"/>
  <c r="C375" i="1"/>
  <c r="H375" i="1" s="1"/>
  <c r="D374" i="1"/>
  <c r="C374" i="1"/>
  <c r="H374" i="1" s="1"/>
  <c r="C373" i="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C364" i="1"/>
  <c r="D363" i="1"/>
  <c r="C363" i="1"/>
  <c r="H363" i="1" s="1"/>
  <c r="D362" i="1"/>
  <c r="C362" i="1"/>
  <c r="H362" i="1" s="1"/>
  <c r="D361" i="1"/>
  <c r="C361" i="1"/>
  <c r="H361" i="1" s="1"/>
  <c r="D360" i="1"/>
  <c r="C360" i="1"/>
  <c r="H360" i="1" s="1"/>
  <c r="D359" i="1"/>
  <c r="C359" i="1"/>
  <c r="H359" i="1" s="1"/>
  <c r="C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H290" i="1" s="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D256" i="1"/>
  <c r="C256" i="1"/>
  <c r="H256" i="1" s="1"/>
  <c r="D255" i="1"/>
  <c r="C255" i="1"/>
  <c r="D254" i="1"/>
  <c r="C254" i="1"/>
  <c r="H254" i="1" s="1"/>
  <c r="D253" i="1"/>
  <c r="C253" i="1"/>
  <c r="H253" i="1" s="1"/>
  <c r="D252" i="1"/>
  <c r="C252" i="1"/>
  <c r="H252" i="1" s="1"/>
  <c r="D251" i="1"/>
  <c r="C251" i="1"/>
  <c r="H251" i="1" s="1"/>
  <c r="D250" i="1"/>
  <c r="C250" i="1"/>
  <c r="H250" i="1" s="1"/>
  <c r="D249" i="1"/>
  <c r="C249" i="1"/>
  <c r="H249" i="1" s="1"/>
  <c r="D248" i="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D186" i="1"/>
  <c r="C186" i="1"/>
  <c r="D185" i="1"/>
  <c r="C185" i="1"/>
  <c r="H185" i="1" s="1"/>
  <c r="D184" i="1"/>
  <c r="C184" i="1"/>
  <c r="D183" i="1"/>
  <c r="C183" i="1"/>
  <c r="D182" i="1"/>
  <c r="C182" i="1"/>
  <c r="H182" i="1" s="1"/>
  <c r="D181" i="1"/>
  <c r="C181" i="1"/>
  <c r="H181" i="1" s="1"/>
  <c r="D180" i="1"/>
  <c r="C180" i="1"/>
  <c r="H180" i="1" s="1"/>
  <c r="D179" i="1"/>
  <c r="C179" i="1"/>
  <c r="D178" i="1"/>
  <c r="C178" i="1"/>
  <c r="D177" i="1"/>
  <c r="C177" i="1"/>
  <c r="D176" i="1"/>
  <c r="C176" i="1"/>
  <c r="H176" i="1" s="1"/>
  <c r="D175" i="1"/>
  <c r="C175" i="1"/>
  <c r="D174" i="1"/>
  <c r="C174" i="1"/>
  <c r="H174" i="1" s="1"/>
  <c r="C173" i="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C159" i="1"/>
  <c r="D158" i="1"/>
  <c r="C158" i="1"/>
  <c r="H158" i="1" s="1"/>
  <c r="D157" i="1"/>
  <c r="C157" i="1"/>
  <c r="H157" i="1" s="1"/>
  <c r="D156" i="1"/>
  <c r="C156" i="1"/>
  <c r="H156" i="1" s="1"/>
  <c r="C155" i="1"/>
  <c r="D154" i="1"/>
  <c r="C154" i="1"/>
  <c r="H154" i="1" s="1"/>
  <c r="D153" i="1"/>
  <c r="C153" i="1"/>
  <c r="H153" i="1" s="1"/>
  <c r="D152" i="1"/>
  <c r="C152" i="1"/>
  <c r="H152" i="1" s="1"/>
  <c r="D151" i="1"/>
  <c r="C151" i="1"/>
  <c r="H151" i="1" s="1"/>
  <c r="D150" i="1"/>
  <c r="C150" i="1"/>
  <c r="H150" i="1" s="1"/>
  <c r="D149" i="1"/>
  <c r="C149" i="1"/>
  <c r="H149" i="1" s="1"/>
  <c r="C148" i="1"/>
  <c r="C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C121" i="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D112" i="1"/>
  <c r="H112" i="1" s="1"/>
  <c r="C112" i="1"/>
  <c r="G112" i="1" s="1"/>
  <c r="D111" i="1"/>
  <c r="H111" i="1" s="1"/>
  <c r="C111" i="1"/>
  <c r="G111" i="1" s="1"/>
  <c r="D110" i="1"/>
  <c r="H110" i="1" s="1"/>
  <c r="C110" i="1"/>
  <c r="G110" i="1" s="1"/>
  <c r="D109" i="1"/>
  <c r="H109" i="1" s="1"/>
  <c r="C109" i="1"/>
  <c r="G109" i="1" s="1"/>
  <c r="D108" i="1"/>
  <c r="H108" i="1" s="1"/>
  <c r="C108" i="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D88" i="1"/>
  <c r="H88" i="1" s="1"/>
  <c r="C88" i="1"/>
  <c r="G88" i="1" s="1"/>
  <c r="D87" i="1"/>
  <c r="H87" i="1" s="1"/>
  <c r="C87" i="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D78" i="1"/>
  <c r="H78" i="1" s="1"/>
  <c r="C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D64" i="1"/>
  <c r="H64" i="1" s="1"/>
  <c r="C64" i="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H16" i="1"/>
  <c r="D16" i="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287" i="9" l="1"/>
  <c r="B287" i="9" s="1"/>
  <c r="E294" i="9"/>
  <c r="B294" i="9" s="1"/>
  <c r="E298" i="9"/>
  <c r="B298" i="9" s="1"/>
  <c r="E300" i="9"/>
  <c r="B300" i="9" s="1"/>
  <c r="E303" i="9"/>
  <c r="B303" i="9" s="1"/>
  <c r="H1264" i="1"/>
  <c r="H1263" i="1"/>
  <c r="H1229" i="1"/>
  <c r="H1227" i="1"/>
  <c r="H1228" i="1"/>
  <c r="H1225" i="1"/>
  <c r="H1224" i="1"/>
  <c r="E284" i="9"/>
  <c r="B284" i="9" s="1"/>
  <c r="C1223" i="1"/>
  <c r="H1223" i="1" s="1"/>
  <c r="D245" i="5"/>
  <c r="C1222" i="1" s="1"/>
  <c r="E245" i="5"/>
  <c r="D1222" i="1" s="1"/>
  <c r="F250" i="5"/>
  <c r="E282" i="9"/>
  <c r="B282" i="9" s="1"/>
  <c r="E283" i="9"/>
  <c r="B283" i="9" s="1"/>
  <c r="D177" i="5"/>
  <c r="F177" i="5" s="1"/>
  <c r="H1138" i="1"/>
  <c r="H1064" i="1"/>
  <c r="C1056" i="1"/>
  <c r="H1056" i="1" s="1"/>
  <c r="H1062" i="1"/>
  <c r="H1047" i="1"/>
  <c r="H1048" i="1"/>
  <c r="H1050" i="1"/>
  <c r="F45" i="5"/>
  <c r="H1018" i="1"/>
  <c r="H1013" i="1"/>
  <c r="H1014" i="1"/>
  <c r="F35" i="5"/>
  <c r="F29" i="5"/>
  <c r="H997" i="1"/>
  <c r="H999" i="1"/>
  <c r="E12" i="5"/>
  <c r="D990" i="1" s="1"/>
  <c r="F19" i="5"/>
  <c r="H993" i="1"/>
  <c r="H992" i="1"/>
  <c r="C991" i="1"/>
  <c r="H991" i="1" s="1"/>
  <c r="D12" i="5"/>
  <c r="E7" i="5"/>
  <c r="H288" i="1"/>
  <c r="H632" i="1"/>
  <c r="H289" i="1"/>
  <c r="C1576" i="1"/>
  <c r="G1576" i="1" s="1"/>
  <c r="G1561" i="1"/>
  <c r="G1535" i="1"/>
  <c r="G1539" i="1"/>
  <c r="D49" i="8"/>
  <c r="C1524" i="1" s="1"/>
  <c r="H1524" i="1" s="1"/>
  <c r="G1525" i="1"/>
  <c r="G1529" i="1"/>
  <c r="G1511" i="1"/>
  <c r="G1515" i="1"/>
  <c r="D24" i="8"/>
  <c r="C1499" i="1" s="1"/>
  <c r="H1499" i="1" s="1"/>
  <c r="H1510" i="1"/>
  <c r="G1507" i="1"/>
  <c r="H1504" i="1"/>
  <c r="G1499" i="1"/>
  <c r="G1501" i="1"/>
  <c r="G1503" i="1"/>
  <c r="H1492" i="1"/>
  <c r="G1491" i="1"/>
  <c r="G1489" i="1"/>
  <c r="H1486" i="1"/>
  <c r="G1483" i="1"/>
  <c r="G1485" i="1"/>
  <c r="H1481" i="1"/>
  <c r="G1481" i="1"/>
  <c r="G1408" i="1"/>
  <c r="G1420" i="1"/>
  <c r="H1420" i="1"/>
  <c r="G1412" i="1"/>
  <c r="G1414" i="1"/>
  <c r="H1414" i="1"/>
  <c r="H1412" i="1"/>
  <c r="E32" i="9"/>
  <c r="B32" i="9" s="1"/>
  <c r="F215" i="9"/>
  <c r="B215" i="9" s="1"/>
  <c r="F217" i="9"/>
  <c r="B217" i="9" s="1"/>
  <c r="E293" i="9"/>
  <c r="B293" i="9" s="1"/>
  <c r="E27" i="9"/>
  <c r="B27" i="9" s="1"/>
  <c r="E33" i="9"/>
  <c r="B33" i="9" s="1"/>
  <c r="E288" i="9"/>
  <c r="B288" i="9" s="1"/>
  <c r="H1453" i="1"/>
  <c r="H1454" i="1"/>
  <c r="G316" i="9"/>
  <c r="E316" i="9" s="1"/>
  <c r="H1439" i="1"/>
  <c r="I1439" i="1" s="1"/>
  <c r="H1437" i="1"/>
  <c r="H1438" i="1"/>
  <c r="J1439" i="1"/>
  <c r="E296" i="9"/>
  <c r="B296" i="9" s="1"/>
  <c r="H649" i="1"/>
  <c r="H648" i="1"/>
  <c r="H647" i="1"/>
  <c r="H646" i="1"/>
  <c r="E275" i="9"/>
  <c r="B275" i="9" s="1"/>
  <c r="H405" i="1"/>
  <c r="E286" i="9"/>
  <c r="B286" i="9" s="1"/>
  <c r="E301" i="9"/>
  <c r="B301" i="9" s="1"/>
  <c r="F652" i="4"/>
  <c r="H643" i="1"/>
  <c r="H642" i="1"/>
  <c r="H645" i="1"/>
  <c r="H631" i="1"/>
  <c r="H404" i="1"/>
  <c r="H378" i="1"/>
  <c r="F383" i="4"/>
  <c r="H373" i="1"/>
  <c r="H364" i="1"/>
  <c r="D358" i="1"/>
  <c r="H358" i="1" s="1"/>
  <c r="E407" i="4"/>
  <c r="D402" i="1" s="1"/>
  <c r="F363" i="4"/>
  <c r="F369" i="4"/>
  <c r="E408" i="4"/>
  <c r="D403" i="1" s="1"/>
  <c r="F418" i="4"/>
  <c r="E644" i="4"/>
  <c r="D638" i="1" s="1"/>
  <c r="D411" i="1"/>
  <c r="H411" i="1" s="1"/>
  <c r="D412" i="1"/>
  <c r="H412" i="1" s="1"/>
  <c r="H637" i="1"/>
  <c r="H638" i="1"/>
  <c r="F263" i="4"/>
  <c r="F264" i="4"/>
  <c r="H248" i="1"/>
  <c r="H255" i="1"/>
  <c r="H257" i="1"/>
  <c r="F196" i="4"/>
  <c r="H187" i="1"/>
  <c r="H184" i="1"/>
  <c r="H186" i="1"/>
  <c r="F188" i="4"/>
  <c r="H183" i="1"/>
  <c r="F220" i="9"/>
  <c r="H179" i="1"/>
  <c r="H178" i="1"/>
  <c r="H177" i="1"/>
  <c r="H175" i="1"/>
  <c r="H159" i="1"/>
  <c r="D173" i="1"/>
  <c r="H173" i="1" s="1"/>
  <c r="F177" i="4"/>
  <c r="F169" i="4"/>
  <c r="F163" i="4"/>
  <c r="H155" i="1"/>
  <c r="E152" i="4"/>
  <c r="F159" i="4"/>
  <c r="F218" i="9"/>
  <c r="F134" i="4"/>
  <c r="H121" i="1"/>
  <c r="D121" i="1"/>
  <c r="G102" i="1"/>
  <c r="G108" i="1"/>
  <c r="G113" i="1"/>
  <c r="G87" i="1"/>
  <c r="G89" i="1"/>
  <c r="G78" i="1"/>
  <c r="G79" i="1"/>
  <c r="G81" i="1"/>
  <c r="F82" i="4"/>
  <c r="F83" i="4"/>
  <c r="G46" i="1"/>
  <c r="G64" i="1"/>
  <c r="G65" i="1"/>
  <c r="F50" i="4"/>
  <c r="F68" i="4"/>
  <c r="E6" i="4"/>
  <c r="D2" i="1" s="1"/>
  <c r="H120" i="1"/>
  <c r="G120" i="1"/>
  <c r="G122" i="1"/>
  <c r="G124" i="1"/>
  <c r="G126" i="1"/>
  <c r="G128" i="1"/>
  <c r="G130" i="1"/>
  <c r="G132" i="1"/>
  <c r="G121" i="1"/>
  <c r="G123" i="1"/>
  <c r="G125" i="1"/>
  <c r="G127" i="1"/>
  <c r="G131" i="1"/>
  <c r="H133" i="1"/>
  <c r="G133" i="1"/>
  <c r="G134"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H775" i="1"/>
  <c r="G776" i="1"/>
  <c r="G778" i="1"/>
  <c r="G780" i="1"/>
  <c r="G782" i="1"/>
  <c r="G784" i="1"/>
  <c r="G786" i="1"/>
  <c r="G788" i="1"/>
  <c r="H839"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6" i="1"/>
  <c r="G1128" i="1"/>
  <c r="G1130" i="1"/>
  <c r="G1132" i="1"/>
  <c r="G1134" i="1"/>
  <c r="G1136" i="1"/>
  <c r="G1138" i="1"/>
  <c r="G1140" i="1"/>
  <c r="G1142" i="1"/>
  <c r="G1144" i="1"/>
  <c r="G1146" i="1"/>
  <c r="G1148" i="1"/>
  <c r="G1150"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454" i="1"/>
  <c r="J1463" i="1"/>
  <c r="H1463" i="1"/>
  <c r="G1463" i="1"/>
  <c r="I1463" i="1" s="1"/>
  <c r="J1465" i="1"/>
  <c r="H1465" i="1"/>
  <c r="G1465" i="1"/>
  <c r="J1467" i="1"/>
  <c r="H1467" i="1"/>
  <c r="G1467" i="1"/>
  <c r="I1467" i="1" s="1"/>
  <c r="G1469" i="1"/>
  <c r="J1472" i="1"/>
  <c r="H1472" i="1"/>
  <c r="G1472" i="1"/>
  <c r="I1472" i="1" s="1"/>
  <c r="J1474" i="1"/>
  <c r="H1474" i="1"/>
  <c r="G1474" i="1"/>
  <c r="G1522" i="1"/>
  <c r="H1522"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H1368" i="1"/>
  <c r="J1462" i="1"/>
  <c r="H1462" i="1"/>
  <c r="G1462" i="1"/>
  <c r="J1464" i="1"/>
  <c r="H1464" i="1"/>
  <c r="G1464" i="1"/>
  <c r="I1464" i="1" s="1"/>
  <c r="J1466" i="1"/>
  <c r="H1466" i="1"/>
  <c r="G1466" i="1"/>
  <c r="J1468" i="1"/>
  <c r="H1468" i="1"/>
  <c r="G1468" i="1"/>
  <c r="I1468" i="1" s="1"/>
  <c r="J1471" i="1"/>
  <c r="H1471" i="1"/>
  <c r="G1471" i="1"/>
  <c r="J1473" i="1"/>
  <c r="H1473" i="1"/>
  <c r="G1473" i="1"/>
  <c r="I1473" i="1" s="1"/>
  <c r="G1475" i="1"/>
  <c r="G1520" i="1"/>
  <c r="H1520" i="1"/>
  <c r="G1524" i="1"/>
  <c r="G1528" i="1"/>
  <c r="H1528" i="1"/>
  <c r="G1532" i="1"/>
  <c r="H1532" i="1"/>
  <c r="G1536" i="1"/>
  <c r="H1536" i="1"/>
  <c r="G1540" i="1"/>
  <c r="H1540" i="1"/>
  <c r="G1544" i="1"/>
  <c r="H1544" i="1"/>
  <c r="G1548" i="1"/>
  <c r="H1548" i="1"/>
  <c r="G1552" i="1"/>
  <c r="H1552" i="1"/>
  <c r="G1556" i="1"/>
  <c r="H1556" i="1"/>
  <c r="G1560" i="1"/>
  <c r="H1560" i="1"/>
  <c r="G1564" i="1"/>
  <c r="H1564" i="1"/>
  <c r="G1568" i="1"/>
  <c r="H1568"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H1572" i="1"/>
  <c r="H1574" i="1"/>
  <c r="H1576" i="1"/>
  <c r="H1578" i="1"/>
  <c r="H1580" i="1"/>
  <c r="H17" i="3"/>
  <c r="D289" i="4"/>
  <c r="G1445" i="1"/>
  <c r="D133" i="4"/>
  <c r="D139" i="4"/>
  <c r="D344" i="4"/>
  <c r="D396" i="4"/>
  <c r="F643" i="4"/>
  <c r="E636" i="4"/>
  <c r="D630" i="1" s="1"/>
  <c r="H308" i="9"/>
  <c r="E176" i="5"/>
  <c r="G318" i="9"/>
  <c r="E318" i="9" s="1"/>
  <c r="D141" i="6"/>
  <c r="F5" i="6"/>
  <c r="G21" i="9"/>
  <c r="H21" i="9"/>
  <c r="F152" i="4"/>
  <c r="F421" i="4"/>
  <c r="D420" i="4"/>
  <c r="F529" i="4"/>
  <c r="D528" i="4"/>
  <c r="F69" i="5"/>
  <c r="G310" i="9"/>
  <c r="E310" i="9" s="1"/>
  <c r="B310" i="9" s="1"/>
  <c r="F190" i="5"/>
  <c r="G311" i="9"/>
  <c r="E311" i="9" s="1"/>
  <c r="B311" i="9" s="1"/>
  <c r="F206" i="5"/>
  <c r="F238" i="5"/>
  <c r="F417" i="4"/>
  <c r="F422" i="4"/>
  <c r="F460" i="4"/>
  <c r="F516" i="4"/>
  <c r="F530" i="4"/>
  <c r="F568" i="4"/>
  <c r="F594" i="4"/>
  <c r="F626" i="4"/>
  <c r="F8" i="5"/>
  <c r="F70" i="5"/>
  <c r="F88" i="5"/>
  <c r="F191" i="5"/>
  <c r="F207" i="5"/>
  <c r="F239" i="5"/>
  <c r="F259" i="5"/>
  <c r="F6" i="6"/>
  <c r="F36" i="6"/>
  <c r="F90" i="6"/>
  <c r="F130" i="6"/>
  <c r="B316" i="9"/>
  <c r="E315" i="9"/>
  <c r="I10" i="3" s="1"/>
  <c r="D42" i="8"/>
  <c r="F416" i="4"/>
  <c r="E143" i="9"/>
  <c r="B143" i="9" s="1"/>
  <c r="F603" i="4"/>
  <c r="D87" i="5"/>
  <c r="E146" i="5"/>
  <c r="D1124" i="1" s="1"/>
  <c r="G1124" i="1" s="1"/>
  <c r="E291" i="9"/>
  <c r="B291" i="9" s="1"/>
  <c r="F149" i="5"/>
  <c r="D176" i="5"/>
  <c r="G281" i="9"/>
  <c r="E281" i="9" s="1"/>
  <c r="B281" i="9" s="1"/>
  <c r="G280" i="9"/>
  <c r="E280" i="9" s="1"/>
  <c r="B280" i="9" s="1"/>
  <c r="G279" i="9"/>
  <c r="E279" i="9" s="1"/>
  <c r="B279" i="9" s="1"/>
  <c r="M213" i="9"/>
  <c r="G192" i="9"/>
  <c r="E192" i="9" s="1"/>
  <c r="G191" i="9"/>
  <c r="E191" i="9" s="1"/>
  <c r="B191" i="9" s="1"/>
  <c r="G190" i="9"/>
  <c r="E190" i="9" s="1"/>
  <c r="B190" i="9" s="1"/>
  <c r="G189" i="9"/>
  <c r="E189" i="9" s="1"/>
  <c r="B18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166" i="9"/>
  <c r="E166" i="9" s="1"/>
  <c r="B166" i="9" s="1"/>
  <c r="H165" i="9"/>
  <c r="I10" i="9"/>
  <c r="B214" i="9"/>
  <c r="B216" i="9"/>
  <c r="B218" i="9"/>
  <c r="B220" i="9"/>
  <c r="B222" i="9"/>
  <c r="B224" i="9"/>
  <c r="B226" i="9"/>
  <c r="B228" i="9"/>
  <c r="B230" i="9"/>
  <c r="B232" i="9"/>
  <c r="B234" i="9"/>
  <c r="B236" i="9"/>
  <c r="B239" i="9"/>
  <c r="B241" i="9"/>
  <c r="B243" i="9"/>
  <c r="B245" i="9"/>
  <c r="B247" i="9"/>
  <c r="B249" i="9"/>
  <c r="B251" i="9"/>
  <c r="B253" i="9"/>
  <c r="B255" i="9"/>
  <c r="B257" i="9"/>
  <c r="B259" i="9"/>
  <c r="B261" i="9"/>
  <c r="B263" i="9"/>
  <c r="B265" i="9"/>
  <c r="B267" i="9"/>
  <c r="B269" i="9"/>
  <c r="B271" i="9"/>
  <c r="E237" i="5" l="1"/>
  <c r="E175" i="5" s="1"/>
  <c r="D1152" i="1" s="1"/>
  <c r="G1222" i="1"/>
  <c r="D237" i="5"/>
  <c r="H23" i="3" s="1"/>
  <c r="H1222" i="1"/>
  <c r="F245" i="5"/>
  <c r="G308" i="9"/>
  <c r="E308" i="9" s="1"/>
  <c r="B308" i="9" s="1"/>
  <c r="C1154" i="1"/>
  <c r="G1056" i="1"/>
  <c r="G991" i="1"/>
  <c r="F12" i="5"/>
  <c r="C990" i="1"/>
  <c r="D7" i="5"/>
  <c r="I20" i="3"/>
  <c r="D985" i="1"/>
  <c r="D43" i="8"/>
  <c r="K1451" i="9" s="1"/>
  <c r="F213" i="9"/>
  <c r="B213" i="9" s="1"/>
  <c r="E151" i="4"/>
  <c r="D148" i="1"/>
  <c r="I16" i="3"/>
  <c r="E412" i="4"/>
  <c r="E639" i="4" s="1"/>
  <c r="E165" i="9"/>
  <c r="B165" i="9" s="1"/>
  <c r="F176" i="5"/>
  <c r="D175" i="5"/>
  <c r="H22" i="3"/>
  <c r="C1153" i="1"/>
  <c r="F87" i="5"/>
  <c r="C1065" i="1"/>
  <c r="G314" i="9"/>
  <c r="E314" i="9" s="1"/>
  <c r="B314" i="9" s="1"/>
  <c r="I34" i="3"/>
  <c r="C1517" i="1"/>
  <c r="D68" i="5"/>
  <c r="B318" i="9"/>
  <c r="E317" i="9"/>
  <c r="I22" i="3"/>
  <c r="D1153" i="1"/>
  <c r="E68" i="5"/>
  <c r="F344" i="4"/>
  <c r="D298" i="4"/>
  <c r="C339" i="1"/>
  <c r="D6" i="4"/>
  <c r="F133" i="4"/>
  <c r="C129" i="1"/>
  <c r="I1478" i="1"/>
  <c r="I1476" i="1"/>
  <c r="I1459" i="1"/>
  <c r="I1457" i="1"/>
  <c r="I1455" i="1"/>
  <c r="I1452" i="1"/>
  <c r="I1450" i="1"/>
  <c r="I1448" i="1"/>
  <c r="I1446" i="1"/>
  <c r="I1471" i="1"/>
  <c r="I1466" i="1"/>
  <c r="I1462" i="1"/>
  <c r="H1124" i="1"/>
  <c r="I1474" i="1"/>
  <c r="I1465" i="1"/>
  <c r="B192" i="9"/>
  <c r="H19" i="9"/>
  <c r="E19" i="9" s="1"/>
  <c r="B19" i="9" s="1"/>
  <c r="F146" i="5"/>
  <c r="D636" i="4"/>
  <c r="F528" i="4"/>
  <c r="C522" i="1"/>
  <c r="D635" i="4"/>
  <c r="F420" i="4"/>
  <c r="C414" i="1"/>
  <c r="E21" i="9"/>
  <c r="C1518" i="1"/>
  <c r="F141" i="6"/>
  <c r="H28" i="3"/>
  <c r="C1435" i="1"/>
  <c r="F396" i="4"/>
  <c r="D350" i="4"/>
  <c r="C391" i="1"/>
  <c r="F139" i="4"/>
  <c r="C135" i="1"/>
  <c r="D413" i="4"/>
  <c r="D291" i="4"/>
  <c r="C285" i="1"/>
  <c r="D1214" i="1" l="1"/>
  <c r="F237" i="5"/>
  <c r="I23" i="3"/>
  <c r="C1214" i="1"/>
  <c r="H1154" i="1"/>
  <c r="G1154" i="1"/>
  <c r="H20" i="3"/>
  <c r="C985" i="1"/>
  <c r="G985" i="1" s="1"/>
  <c r="F7" i="5"/>
  <c r="H990" i="1"/>
  <c r="G990" i="1"/>
  <c r="H985" i="1"/>
  <c r="I35" i="3"/>
  <c r="G313" i="9"/>
  <c r="E313" i="9" s="1"/>
  <c r="B313" i="9" s="1"/>
  <c r="H148" i="1"/>
  <c r="G148" i="1"/>
  <c r="D147" i="1"/>
  <c r="E289" i="4"/>
  <c r="F151" i="4"/>
  <c r="I17" i="3"/>
  <c r="D407" i="1"/>
  <c r="D633" i="1"/>
  <c r="D640" i="4"/>
  <c r="C408" i="1"/>
  <c r="H135" i="1"/>
  <c r="G135" i="1"/>
  <c r="H391" i="1"/>
  <c r="G391" i="1"/>
  <c r="G1518" i="1"/>
  <c r="H1518" i="1"/>
  <c r="B21" i="9"/>
  <c r="H522" i="1"/>
  <c r="G522" i="1"/>
  <c r="F636" i="4"/>
  <c r="C630" i="1"/>
  <c r="H1214" i="1"/>
  <c r="G1214" i="1"/>
  <c r="H339" i="1"/>
  <c r="G339" i="1"/>
  <c r="H1517" i="1"/>
  <c r="G1517" i="1"/>
  <c r="H11" i="3"/>
  <c r="H1065" i="1"/>
  <c r="G1065" i="1"/>
  <c r="H1153" i="1"/>
  <c r="G1153" i="1"/>
  <c r="F175" i="5"/>
  <c r="C1152" i="1"/>
  <c r="F291" i="4"/>
  <c r="C287" i="1"/>
  <c r="D408" i="4"/>
  <c r="F350" i="4"/>
  <c r="C345" i="1"/>
  <c r="G1435" i="1"/>
  <c r="H1435" i="1"/>
  <c r="H9" i="3"/>
  <c r="H414" i="1"/>
  <c r="G414" i="1"/>
  <c r="F635" i="4"/>
  <c r="C629" i="1"/>
  <c r="E312" i="9"/>
  <c r="H129" i="1"/>
  <c r="G129" i="1"/>
  <c r="D412" i="4"/>
  <c r="D290" i="4"/>
  <c r="F6" i="4"/>
  <c r="H16" i="3"/>
  <c r="C2" i="1"/>
  <c r="D407" i="4"/>
  <c r="F298" i="4"/>
  <c r="C293" i="1"/>
  <c r="I21" i="3"/>
  <c r="D1046" i="1"/>
  <c r="E6" i="5"/>
  <c r="F68" i="5"/>
  <c r="H21" i="3"/>
  <c r="C1046" i="1"/>
  <c r="D6" i="5"/>
  <c r="E290" i="4" l="1"/>
  <c r="D286" i="1" s="1"/>
  <c r="E413" i="4"/>
  <c r="D285" i="1"/>
  <c r="E291" i="4"/>
  <c r="D287" i="1" s="1"/>
  <c r="H287" i="1" s="1"/>
  <c r="F289" i="4"/>
  <c r="H147" i="1"/>
  <c r="G147" i="1"/>
  <c r="H1046" i="1"/>
  <c r="G1046" i="1"/>
  <c r="H293" i="1"/>
  <c r="G293" i="1"/>
  <c r="F407" i="4"/>
  <c r="C402" i="1"/>
  <c r="C286" i="1"/>
  <c r="G285" i="9"/>
  <c r="E285" i="9" s="1"/>
  <c r="B285" i="9" s="1"/>
  <c r="G278" i="9"/>
  <c r="F6" i="5"/>
  <c r="C984" i="1"/>
  <c r="H278" i="9"/>
  <c r="D984" i="1"/>
  <c r="G2" i="1"/>
  <c r="H2" i="1"/>
  <c r="D639" i="4"/>
  <c r="D414" i="4"/>
  <c r="F412" i="4"/>
  <c r="C407" i="1"/>
  <c r="H629" i="1"/>
  <c r="G629" i="1"/>
  <c r="K3" i="9"/>
  <c r="I9" i="3"/>
  <c r="H630" i="1"/>
  <c r="G630" i="1"/>
  <c r="D415" i="4"/>
  <c r="H345" i="1"/>
  <c r="G345" i="1"/>
  <c r="F408" i="4"/>
  <c r="C403" i="1"/>
  <c r="H1152" i="1"/>
  <c r="G1152" i="1"/>
  <c r="N3" i="9"/>
  <c r="I11" i="3"/>
  <c r="D642" i="4"/>
  <c r="C634" i="1"/>
  <c r="F290" i="4" l="1"/>
  <c r="G287" i="1"/>
  <c r="E414" i="4"/>
  <c r="D409" i="1" s="1"/>
  <c r="E415" i="4"/>
  <c r="D410" i="1" s="1"/>
  <c r="D408" i="1"/>
  <c r="F413" i="4"/>
  <c r="E640" i="4"/>
  <c r="G285" i="1"/>
  <c r="H285" i="1"/>
  <c r="H403" i="1"/>
  <c r="G403" i="1"/>
  <c r="F415" i="4"/>
  <c r="C410" i="1"/>
  <c r="D641" i="4"/>
  <c r="F639" i="4"/>
  <c r="C633" i="1"/>
  <c r="H8" i="3"/>
  <c r="H984" i="1"/>
  <c r="G984" i="1"/>
  <c r="E278" i="9"/>
  <c r="H286" i="1"/>
  <c r="G286" i="1"/>
  <c r="H402" i="1"/>
  <c r="G402" i="1"/>
  <c r="D646" i="4"/>
  <c r="F642" i="4"/>
  <c r="C636" i="1"/>
  <c r="H407" i="1"/>
  <c r="G407" i="1"/>
  <c r="C409" i="1"/>
  <c r="F414" i="4" l="1"/>
  <c r="D634" i="1"/>
  <c r="E641" i="4"/>
  <c r="F641" i="4" s="1"/>
  <c r="E642" i="4"/>
  <c r="F640" i="4"/>
  <c r="G408" i="1"/>
  <c r="H408" i="1"/>
  <c r="H409" i="1"/>
  <c r="G409" i="1"/>
  <c r="M3" i="9"/>
  <c r="H410" i="1"/>
  <c r="G410" i="1"/>
  <c r="F646" i="4"/>
  <c r="H19" i="3"/>
  <c r="C640" i="1"/>
  <c r="B278" i="9"/>
  <c r="E277" i="9"/>
  <c r="I8" i="3" s="1"/>
  <c r="H633" i="1"/>
  <c r="G633" i="1"/>
  <c r="D645" i="4"/>
  <c r="C635" i="1"/>
  <c r="D635" i="1" l="1"/>
  <c r="G635" i="1" s="1"/>
  <c r="E645" i="4"/>
  <c r="F645" i="4" s="1"/>
  <c r="D636" i="1"/>
  <c r="E646" i="4"/>
  <c r="H634" i="1"/>
  <c r="G634" i="1"/>
  <c r="H635" i="1"/>
  <c r="H18" i="3"/>
  <c r="C639" i="1"/>
  <c r="G276" i="9" l="1"/>
  <c r="E276" i="9" s="1"/>
  <c r="B276" i="9" s="1"/>
  <c r="I19" i="3"/>
  <c r="D640" i="1"/>
  <c r="I18" i="3"/>
  <c r="D639" i="1"/>
  <c r="H639" i="1" s="1"/>
  <c r="H636" i="1"/>
  <c r="G636" i="1"/>
  <c r="G639" i="1" l="1"/>
  <c r="H7" i="3"/>
  <c r="J3" i="9" s="1"/>
  <c r="H640" i="1"/>
  <c r="G640" i="1"/>
  <c r="G274" i="9" l="1"/>
  <c r="L272" i="9"/>
  <c r="H274" i="9"/>
  <c r="M272" i="9"/>
  <c r="G18" i="9"/>
  <c r="H18" i="9"/>
  <c r="G17" i="9"/>
  <c r="G16" i="9"/>
  <c r="H15" i="9"/>
  <c r="K5" i="9"/>
  <c r="I7" i="9"/>
  <c r="J8" i="9"/>
  <c r="K9" i="9"/>
  <c r="I11" i="9"/>
  <c r="J12" i="9"/>
  <c r="H16" i="9"/>
  <c r="J13" i="9"/>
  <c r="J5" i="9"/>
  <c r="K6" i="9"/>
  <c r="I8" i="9"/>
  <c r="J9" i="9"/>
  <c r="K10" i="9"/>
  <c r="I12" i="9"/>
  <c r="L15" i="9"/>
  <c r="H17" i="9"/>
  <c r="I13" i="9"/>
  <c r="I17" i="9"/>
  <c r="L16" i="9"/>
  <c r="M15" i="9"/>
  <c r="I5" i="9"/>
  <c r="E5" i="9" s="1"/>
  <c r="J6" i="9"/>
  <c r="K7" i="9"/>
  <c r="I9" i="9"/>
  <c r="J10" i="9"/>
  <c r="E10" i="9" s="1"/>
  <c r="B10" i="9" s="1"/>
  <c r="K11" i="9"/>
  <c r="G15" i="9"/>
  <c r="J17" i="9"/>
  <c r="K12" i="9"/>
  <c r="I6" i="9"/>
  <c r="E6" i="9" s="1"/>
  <c r="B6" i="9" s="1"/>
  <c r="J7" i="9"/>
  <c r="K8" i="9"/>
  <c r="J11" i="9"/>
  <c r="K13" i="9"/>
  <c r="M16" i="9"/>
  <c r="E9" i="9" l="1"/>
  <c r="B9" i="9" s="1"/>
  <c r="E15" i="9"/>
  <c r="E13" i="9"/>
  <c r="B13" i="9" s="1"/>
  <c r="F15" i="9"/>
  <c r="E8" i="9"/>
  <c r="B8" i="9" s="1"/>
  <c r="B15" i="9"/>
  <c r="B5" i="9"/>
  <c r="E16" i="9"/>
  <c r="F272" i="9"/>
  <c r="F16" i="9"/>
  <c r="F14" i="9" s="1"/>
  <c r="E11" i="9"/>
  <c r="B11" i="9" s="1"/>
  <c r="E12" i="9"/>
  <c r="B12" i="9" s="1"/>
  <c r="E7" i="9"/>
  <c r="B7" i="9" s="1"/>
  <c r="E17" i="9"/>
  <c r="B17" i="9" s="1"/>
  <c r="E18" i="9"/>
  <c r="B18" i="9" s="1"/>
  <c r="E274" i="9"/>
  <c r="E14" i="9" l="1"/>
  <c r="B274" i="9"/>
  <c r="E20" i="9"/>
  <c r="I7" i="3" s="1"/>
  <c r="B272" i="9"/>
  <c r="F20" i="9"/>
  <c r="F3" i="9" s="1"/>
  <c r="E4" i="9"/>
  <c r="B16" i="9"/>
  <c r="E3" i="9" l="1"/>
</calcChain>
</file>

<file path=xl/sharedStrings.xml><?xml version="1.0" encoding="utf-8"?>
<sst xmlns="http://schemas.openxmlformats.org/spreadsheetml/2006/main" count="4373" uniqueCount="3426">
  <si>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</si>
  <si>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</si>
  <si>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</si>
  <si>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</si>
  <si>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</si>
  <si>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</si>
  <si>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</si>
  <si>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</si>
  <si>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</si>
  <si>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</si>
  <si>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</si>
  <si>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</si>
  <si>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</si>
  <si>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</si>
  <si>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</si>
  <si>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</si>
  <si>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</si>
  <si>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</si>
  <si>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</si>
  <si>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</si>
  <si>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</si>
  <si>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</si>
  <si>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</si>
  <si>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</si>
  <si>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</si>
  <si>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</si>
  <si>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</si>
  <si>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</si>
  <si>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</si>
  <si>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</si>
  <si>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</si>
  <si>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ČAZMA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</si>
  <si>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</si>
  <si>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</si>
  <si>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</si>
  <si>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</si>
  <si>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</si>
  <si>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</si>
  <si>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</si>
  <si>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</si>
  <si>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</si>
  <si>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</si>
  <si>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</si>
  <si>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</si>
  <si>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</si>
  <si>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</si>
  <si>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</si>
  <si>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</si>
  <si>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</si>
  <si>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18856 - SREDNJA ŠKOLA ČAZMA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</si>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</sst>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1003429.98</v>
      </c>
      <c r="D2" s="6">
        <f>'PR-RAS'!E6</f>
        <v>1129316.5900000001</v>
      </c>
      <c r="E2" s="6">
        <v>0</v>
      </c>
      <c r="F2" s="6">
        <v>0</v>
      </c>
      <c r="G2" s="7">
        <f t="shared" ref="G2:G264" si="0">(B2/1000)*(C2*1+D2*2)</f>
        <v>3262.0631600000002</v>
      </c>
      <c r="H2" s="7">
        <f t="shared" ref="H2:H264" si="1">ABS(C2-ROUND(C2,0))+ABS(D2-ROUND(D2,0))</f>
        <v>0.42999999993480742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865417.63</v>
      </c>
      <c r="D46" s="1">
        <f>'PR-RAS'!E50</f>
        <v>1039574.7</v>
      </c>
      <c r="E46" s="1">
        <v>0</v>
      </c>
      <c r="F46" s="1">
        <v>0</v>
      </c>
      <c r="G46" s="2">
        <f t="shared" si="0"/>
        <v>132505.51634999999</v>
      </c>
      <c r="H46" s="2">
        <f t="shared" si="1"/>
        <v>0.67000000004190952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837384.03</v>
      </c>
      <c r="D64" s="1">
        <f>'PR-RAS'!E68</f>
        <v>1039574.7</v>
      </c>
      <c r="E64" s="1">
        <v>0</v>
      </c>
      <c r="F64" s="1">
        <v>0</v>
      </c>
      <c r="G64" s="2">
        <f t="shared" si="0"/>
        <v>183741.60608999999</v>
      </c>
      <c r="H64" s="2">
        <f t="shared" si="1"/>
        <v>0.33000000007450581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836142.38</v>
      </c>
      <c r="D65" s="1">
        <f>'PR-RAS'!E69</f>
        <v>1038916.49</v>
      </c>
      <c r="E65" s="1">
        <v>0</v>
      </c>
      <c r="F65" s="1">
        <v>0</v>
      </c>
      <c r="G65" s="2">
        <f t="shared" si="0"/>
        <v>186494.42303999999</v>
      </c>
      <c r="H65" s="2">
        <f t="shared" si="1"/>
        <v>0.86999999999534339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1241.6500000000001</v>
      </c>
      <c r="D66" s="1">
        <f>'PR-RAS'!E70</f>
        <v>658.21</v>
      </c>
      <c r="E66" s="1">
        <v>0</v>
      </c>
      <c r="F66" s="1">
        <v>0</v>
      </c>
      <c r="G66" s="2">
        <f t="shared" si="0"/>
        <v>166.27455</v>
      </c>
      <c r="H66" s="2">
        <f t="shared" si="1"/>
        <v>0.55999999999994543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28033.599999999999</v>
      </c>
      <c r="D70" s="1">
        <f>'PR-RAS'!E74</f>
        <v>0</v>
      </c>
      <c r="E70" s="1">
        <v>0</v>
      </c>
      <c r="F70" s="1">
        <v>0</v>
      </c>
      <c r="G70" s="2">
        <f t="shared" si="0"/>
        <v>1934.3184000000001</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28033.599999999999</v>
      </c>
      <c r="D71" s="1">
        <f>'PR-RAS'!E75</f>
        <v>0</v>
      </c>
      <c r="E71" s="1">
        <v>0</v>
      </c>
      <c r="F71" s="1">
        <v>0</v>
      </c>
      <c r="G71" s="2">
        <f t="shared" si="0"/>
        <v>1962.3520000000001</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715.91</v>
      </c>
      <c r="D78" s="1">
        <f>'PR-RAS'!E82</f>
        <v>514.04999999999995</v>
      </c>
      <c r="E78" s="1">
        <v>0</v>
      </c>
      <c r="F78" s="1">
        <v>0</v>
      </c>
      <c r="G78" s="2">
        <f t="shared" si="0"/>
        <v>134.28876999999997</v>
      </c>
      <c r="H78" s="2">
        <f t="shared" si="1"/>
        <v>0.13999999999998636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1.1100000000000001</v>
      </c>
      <c r="D79" s="1">
        <f>'PR-RAS'!E83</f>
        <v>20.05</v>
      </c>
      <c r="E79" s="1">
        <v>0</v>
      </c>
      <c r="F79" s="1">
        <v>0</v>
      </c>
      <c r="G79" s="2">
        <f t="shared" si="0"/>
        <v>3.2143800000000002</v>
      </c>
      <c r="H79" s="2">
        <f t="shared" si="1"/>
        <v>0.16000000000000081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1.1100000000000001</v>
      </c>
      <c r="D81" s="1">
        <f>'PR-RAS'!E85</f>
        <v>20.05</v>
      </c>
      <c r="E81" s="1">
        <v>0</v>
      </c>
      <c r="F81" s="1">
        <v>0</v>
      </c>
      <c r="G81" s="2">
        <f t="shared" si="0"/>
        <v>3.2968000000000002</v>
      </c>
      <c r="H81" s="2">
        <f t="shared" si="1"/>
        <v>0.16000000000000081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714.8</v>
      </c>
      <c r="D87" s="1">
        <f>'PR-RAS'!E91</f>
        <v>494</v>
      </c>
      <c r="E87" s="1">
        <v>0</v>
      </c>
      <c r="F87" s="1">
        <v>0</v>
      </c>
      <c r="G87" s="2">
        <f t="shared" si="0"/>
        <v>146.4408</v>
      </c>
      <c r="H87" s="2">
        <f t="shared" si="1"/>
        <v>0.20000000000004547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714.8</v>
      </c>
      <c r="D89" s="1">
        <f>'PR-RAS'!E93</f>
        <v>494</v>
      </c>
      <c r="E89" s="1">
        <v>0</v>
      </c>
      <c r="F89" s="1">
        <v>0</v>
      </c>
      <c r="G89" s="2">
        <f t="shared" si="0"/>
        <v>149.84639999999999</v>
      </c>
      <c r="H89" s="2">
        <f t="shared" si="1"/>
        <v>0.20000000000004547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2823.32</v>
      </c>
      <c r="D102" s="1">
        <f>'PR-RAS'!E106</f>
        <v>147</v>
      </c>
      <c r="E102" s="1">
        <v>0</v>
      </c>
      <c r="F102" s="1">
        <v>0</v>
      </c>
      <c r="G102" s="2">
        <f t="shared" si="0"/>
        <v>314.84932000000003</v>
      </c>
      <c r="H102" s="2">
        <f t="shared" si="1"/>
        <v>0.32000000000016371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2823.32</v>
      </c>
      <c r="D108" s="1">
        <f>'PR-RAS'!E112</f>
        <v>147</v>
      </c>
      <c r="E108" s="1">
        <v>0</v>
      </c>
      <c r="F108" s="1">
        <v>0</v>
      </c>
      <c r="G108" s="2">
        <f t="shared" si="0"/>
        <v>333.55324000000002</v>
      </c>
      <c r="H108" s="2">
        <f t="shared" si="1"/>
        <v>0.32000000000016371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2823.32</v>
      </c>
      <c r="D113" s="1">
        <f>'PR-RAS'!E117</f>
        <v>147</v>
      </c>
      <c r="E113" s="1">
        <v>0</v>
      </c>
      <c r="F113" s="1">
        <v>0</v>
      </c>
      <c r="G113" s="2">
        <f t="shared" si="0"/>
        <v>349.13984000000005</v>
      </c>
      <c r="H113" s="2">
        <f t="shared" si="1"/>
        <v>0.32000000000016371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2467</v>
      </c>
      <c r="E120" s="1">
        <v>0</v>
      </c>
      <c r="F120" s="1">
        <v>0</v>
      </c>
      <c r="G120" s="2">
        <f t="shared" si="0"/>
        <v>587.14599999999996</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847</v>
      </c>
      <c r="E121" s="1">
        <v>0</v>
      </c>
      <c r="F121" s="1">
        <v>0</v>
      </c>
      <c r="G121" s="2">
        <f t="shared" si="0"/>
        <v>203.28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847</v>
      </c>
      <c r="E123" s="1">
        <v>0</v>
      </c>
      <c r="F123" s="1">
        <v>0</v>
      </c>
      <c r="G123" s="2">
        <f t="shared" si="0"/>
        <v>206.66800000000001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1620</v>
      </c>
      <c r="E124" s="1">
        <v>0</v>
      </c>
      <c r="F124" s="1">
        <v>0</v>
      </c>
      <c r="G124" s="2">
        <f t="shared" si="0"/>
        <v>398.52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1620</v>
      </c>
      <c r="E125" s="1">
        <v>0</v>
      </c>
      <c r="F125" s="1">
        <v>0</v>
      </c>
      <c r="G125" s="2">
        <f t="shared" si="0"/>
        <v>401.76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134473.12</v>
      </c>
      <c r="D129" s="1">
        <f>'PR-RAS'!E133</f>
        <v>86613.84</v>
      </c>
      <c r="E129" s="1">
        <v>0</v>
      </c>
      <c r="F129" s="1">
        <v>0</v>
      </c>
      <c r="G129" s="2">
        <f t="shared" si="0"/>
        <v>39385.702400000002</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134473.12</v>
      </c>
      <c r="D130" s="1">
        <f>'PR-RAS'!E134</f>
        <v>86613.84</v>
      </c>
      <c r="E130" s="1">
        <v>0</v>
      </c>
      <c r="F130" s="1">
        <v>0</v>
      </c>
      <c r="G130" s="2">
        <f t="shared" si="0"/>
        <v>39693.403200000001</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133400.16</v>
      </c>
      <c r="D131" s="1">
        <f>'PR-RAS'!E135</f>
        <v>86426.84</v>
      </c>
      <c r="E131" s="1">
        <v>0</v>
      </c>
      <c r="F131" s="1">
        <v>0</v>
      </c>
      <c r="G131" s="2">
        <f t="shared" si="0"/>
        <v>39812.999199999998</v>
      </c>
      <c r="H131" s="2">
        <f t="shared" si="1"/>
        <v>0.32000000000698492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1072.96</v>
      </c>
      <c r="D132" s="1">
        <f>'PR-RAS'!E136</f>
        <v>187</v>
      </c>
      <c r="E132" s="1">
        <v>0</v>
      </c>
      <c r="F132" s="1">
        <v>0</v>
      </c>
      <c r="G132" s="2">
        <f t="shared" si="0"/>
        <v>189.55176</v>
      </c>
      <c r="H132" s="2">
        <f t="shared" si="1"/>
        <v>3.999999999996362E-2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970112.11</v>
      </c>
      <c r="D147" s="1">
        <f>'PR-RAS'!E151</f>
        <v>1162708.19</v>
      </c>
      <c r="E147" s="1">
        <v>0</v>
      </c>
      <c r="F147" s="1">
        <v>0</v>
      </c>
      <c r="G147" s="2">
        <f t="shared" si="0"/>
        <v>481147.15953999991</v>
      </c>
      <c r="H147" s="2">
        <f t="shared" si="1"/>
        <v>0.29999999993015081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861028.05999999994</v>
      </c>
      <c r="D148" s="1">
        <f>'PR-RAS'!E152</f>
        <v>1027723.3799999999</v>
      </c>
      <c r="E148" s="1">
        <v>0</v>
      </c>
      <c r="F148" s="1">
        <v>0</v>
      </c>
      <c r="G148" s="2">
        <f t="shared" si="0"/>
        <v>428721.79853999993</v>
      </c>
      <c r="H148" s="2">
        <f t="shared" si="1"/>
        <v>0.43999999982770532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685019.07</v>
      </c>
      <c r="D149" s="1">
        <f>'PR-RAS'!E153</f>
        <v>849967.72</v>
      </c>
      <c r="E149" s="1">
        <v>0</v>
      </c>
      <c r="F149" s="1">
        <v>0</v>
      </c>
      <c r="G149" s="2">
        <f t="shared" si="0"/>
        <v>352973.26747999992</v>
      </c>
      <c r="H149" s="2">
        <f t="shared" si="1"/>
        <v>0.34999999997671694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685019.07</v>
      </c>
      <c r="D150" s="1">
        <f>'PR-RAS'!E154</f>
        <v>849967.72</v>
      </c>
      <c r="E150" s="1">
        <v>0</v>
      </c>
      <c r="F150" s="1">
        <v>0</v>
      </c>
      <c r="G150" s="2">
        <f t="shared" si="0"/>
        <v>355358.22198999993</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65470.7</v>
      </c>
      <c r="D154" s="1">
        <f>'PR-RAS'!E158</f>
        <v>37400.959999999999</v>
      </c>
      <c r="E154" s="1">
        <v>0</v>
      </c>
      <c r="F154" s="1">
        <v>0</v>
      </c>
      <c r="G154" s="2">
        <f t="shared" si="0"/>
        <v>21461.710859999999</v>
      </c>
      <c r="H154" s="2">
        <f t="shared" si="1"/>
        <v>0.3400000000037835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110538.29</v>
      </c>
      <c r="D155" s="1">
        <f>'PR-RAS'!E159</f>
        <v>140354.70000000001</v>
      </c>
      <c r="E155" s="1">
        <v>0</v>
      </c>
      <c r="F155" s="1">
        <v>0</v>
      </c>
      <c r="G155" s="2">
        <f t="shared" si="0"/>
        <v>60252.144260000001</v>
      </c>
      <c r="H155" s="2">
        <f t="shared" si="1"/>
        <v>0.58999999998195563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23823.18</v>
      </c>
      <c r="E156" s="1">
        <v>0</v>
      </c>
      <c r="F156" s="1">
        <v>0</v>
      </c>
      <c r="G156" s="2">
        <f t="shared" si="0"/>
        <v>7385.1858000000002</v>
      </c>
      <c r="H156" s="2">
        <f t="shared" si="1"/>
        <v>0.18000000000029104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110538.29</v>
      </c>
      <c r="D157" s="1">
        <f>'PR-RAS'!E161</f>
        <v>116531.52</v>
      </c>
      <c r="E157" s="1">
        <v>0</v>
      </c>
      <c r="F157" s="1">
        <v>0</v>
      </c>
      <c r="G157" s="2">
        <f t="shared" si="0"/>
        <v>53601.807480000003</v>
      </c>
      <c r="H157" s="2">
        <f t="shared" si="1"/>
        <v>0.76999999998952262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107630.12000000001</v>
      </c>
      <c r="D159" s="1">
        <f>'PR-RAS'!E163</f>
        <v>133885.98000000001</v>
      </c>
      <c r="E159" s="1">
        <v>0</v>
      </c>
      <c r="F159" s="1">
        <v>0</v>
      </c>
      <c r="G159" s="2">
        <f t="shared" si="0"/>
        <v>59313.528640000004</v>
      </c>
      <c r="H159" s="2">
        <f t="shared" si="1"/>
        <v>0.13999999999941792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38765.599999999999</v>
      </c>
      <c r="D160" s="1">
        <f>'PR-RAS'!E164</f>
        <v>40535.630000000005</v>
      </c>
      <c r="E160" s="1">
        <v>0</v>
      </c>
      <c r="F160" s="1">
        <v>0</v>
      </c>
      <c r="G160" s="2">
        <f t="shared" si="0"/>
        <v>19054.060740000004</v>
      </c>
      <c r="H160" s="2">
        <f t="shared" si="1"/>
        <v>0.76999999999679858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3836.95</v>
      </c>
      <c r="D161" s="1">
        <f>'PR-RAS'!E165</f>
        <v>6713.87</v>
      </c>
      <c r="E161" s="1">
        <v>0</v>
      </c>
      <c r="F161" s="1">
        <v>0</v>
      </c>
      <c r="G161" s="2">
        <f t="shared" si="0"/>
        <v>2762.3503999999998</v>
      </c>
      <c r="H161" s="2">
        <f t="shared" si="1"/>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33927.870000000003</v>
      </c>
      <c r="D162" s="1">
        <f>'PR-RAS'!E166</f>
        <v>28406.58</v>
      </c>
      <c r="E162" s="1">
        <v>0</v>
      </c>
      <c r="F162" s="1">
        <v>0</v>
      </c>
      <c r="G162" s="2">
        <f t="shared" si="0"/>
        <v>14609.305829999999</v>
      </c>
      <c r="H162" s="2">
        <f t="shared" si="1"/>
        <v>0.54999999999563443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1000.78</v>
      </c>
      <c r="D163" s="1">
        <f>'PR-RAS'!E167</f>
        <v>5415.18</v>
      </c>
      <c r="E163" s="1">
        <v>0</v>
      </c>
      <c r="F163" s="1">
        <v>0</v>
      </c>
      <c r="G163" s="2">
        <f t="shared" si="0"/>
        <v>1916.6446800000003</v>
      </c>
      <c r="H163" s="2">
        <f t="shared" si="1"/>
        <v>0.40000000000031832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34638.720000000001</v>
      </c>
      <c r="D165" s="1">
        <f>'PR-RAS'!E169</f>
        <v>35133.310000000005</v>
      </c>
      <c r="E165" s="1">
        <v>0</v>
      </c>
      <c r="F165" s="1">
        <v>0</v>
      </c>
      <c r="G165" s="2">
        <f t="shared" si="0"/>
        <v>17204.475760000001</v>
      </c>
      <c r="H165" s="2">
        <f t="shared" si="1"/>
        <v>0.5900000000037835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5587.37</v>
      </c>
      <c r="D166" s="1">
        <f>'PR-RAS'!E170</f>
        <v>7605.62</v>
      </c>
      <c r="E166" s="1">
        <v>0</v>
      </c>
      <c r="F166" s="1">
        <v>0</v>
      </c>
      <c r="G166" s="2">
        <f t="shared" si="0"/>
        <v>3431.7706500000004</v>
      </c>
      <c r="H166" s="2">
        <f t="shared" si="1"/>
        <v>0.75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1351.43</v>
      </c>
      <c r="D167" s="1">
        <f>'PR-RAS'!E171</f>
        <v>729.22</v>
      </c>
      <c r="E167" s="1">
        <v>0</v>
      </c>
      <c r="F167" s="1">
        <v>0</v>
      </c>
      <c r="G167" s="2">
        <f t="shared" si="0"/>
        <v>466.43842000000001</v>
      </c>
      <c r="H167" s="2">
        <f t="shared" si="1"/>
        <v>0.65000000000009095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23904.76</v>
      </c>
      <c r="D168" s="1">
        <f>'PR-RAS'!E172</f>
        <v>19051.38</v>
      </c>
      <c r="E168" s="1">
        <v>0</v>
      </c>
      <c r="F168" s="1">
        <v>0</v>
      </c>
      <c r="G168" s="2">
        <f t="shared" si="0"/>
        <v>10355.255840000002</v>
      </c>
      <c r="H168" s="2">
        <f t="shared" si="1"/>
        <v>0.62000000000261934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2912.62</v>
      </c>
      <c r="D169" s="1">
        <f>'PR-RAS'!E173</f>
        <v>6756.82</v>
      </c>
      <c r="E169" s="1">
        <v>0</v>
      </c>
      <c r="F169" s="1">
        <v>0</v>
      </c>
      <c r="G169" s="2">
        <f t="shared" si="0"/>
        <v>2759.61168</v>
      </c>
      <c r="H169" s="2">
        <f t="shared" si="1"/>
        <v>0.56000000000040018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395.74</v>
      </c>
      <c r="D170" s="1">
        <f>'PR-RAS'!E174</f>
        <v>915.47</v>
      </c>
      <c r="E170" s="1">
        <v>0</v>
      </c>
      <c r="F170" s="1">
        <v>0</v>
      </c>
      <c r="G170" s="2">
        <f t="shared" si="0"/>
        <v>376.30892000000006</v>
      </c>
      <c r="H170" s="2">
        <f t="shared" si="1"/>
        <v>0.73000000000001819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486.8</v>
      </c>
      <c r="D172" s="1">
        <f>'PR-RAS'!E176</f>
        <v>74.8</v>
      </c>
      <c r="E172" s="1">
        <v>0</v>
      </c>
      <c r="F172" s="1">
        <v>0</v>
      </c>
      <c r="G172" s="2">
        <f t="shared" si="0"/>
        <v>108.82440000000001</v>
      </c>
      <c r="H172" s="2">
        <f t="shared" si="1"/>
        <v>0.39999999999999147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24608.560000000001</v>
      </c>
      <c r="D173" s="1">
        <f>'PR-RAS'!E177</f>
        <v>32244.32</v>
      </c>
      <c r="E173" s="1">
        <v>0</v>
      </c>
      <c r="F173" s="1">
        <v>0</v>
      </c>
      <c r="G173" s="2">
        <f t="shared" si="0"/>
        <v>15324.718399999998</v>
      </c>
      <c r="H173" s="2">
        <f t="shared" si="1"/>
        <v>0.75999999999839929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2752.64</v>
      </c>
      <c r="D174" s="1">
        <f>'PR-RAS'!E178</f>
        <v>2746.47</v>
      </c>
      <c r="E174" s="1">
        <v>0</v>
      </c>
      <c r="F174" s="1">
        <v>0</v>
      </c>
      <c r="G174" s="2">
        <f t="shared" si="0"/>
        <v>1426.48534</v>
      </c>
      <c r="H174" s="2">
        <f t="shared" si="1"/>
        <v>0.82999999999992724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4284.29</v>
      </c>
      <c r="D175" s="1">
        <f>'PR-RAS'!E179</f>
        <v>10264.75</v>
      </c>
      <c r="E175" s="1">
        <v>0</v>
      </c>
      <c r="F175" s="1">
        <v>0</v>
      </c>
      <c r="G175" s="2">
        <f t="shared" si="0"/>
        <v>4317.5994599999995</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376.29</v>
      </c>
      <c r="D176" s="1">
        <f>'PR-RAS'!E180</f>
        <v>3965.64</v>
      </c>
      <c r="E176" s="1">
        <v>0</v>
      </c>
      <c r="F176" s="1">
        <v>0</v>
      </c>
      <c r="G176" s="2">
        <f t="shared" si="0"/>
        <v>1453.8247499999998</v>
      </c>
      <c r="H176" s="2">
        <f t="shared" si="1"/>
        <v>0.65000000000014779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6152.5</v>
      </c>
      <c r="D177" s="1">
        <f>'PR-RAS'!E181</f>
        <v>6733.1</v>
      </c>
      <c r="E177" s="1">
        <v>0</v>
      </c>
      <c r="F177" s="1">
        <v>0</v>
      </c>
      <c r="G177" s="2">
        <f t="shared" si="0"/>
        <v>3452.8912</v>
      </c>
      <c r="H177" s="2">
        <f t="shared" si="1"/>
        <v>0.6000000000003638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1813.16</v>
      </c>
      <c r="D178" s="1">
        <f>'PR-RAS'!E182</f>
        <v>431.72</v>
      </c>
      <c r="E178" s="1">
        <v>0</v>
      </c>
      <c r="F178" s="1">
        <v>0</v>
      </c>
      <c r="G178" s="2">
        <f t="shared" si="0"/>
        <v>473.75820000000004</v>
      </c>
      <c r="H178" s="2">
        <f t="shared" si="1"/>
        <v>0.44000000000005457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48.08</v>
      </c>
      <c r="D179" s="1">
        <f>'PR-RAS'!E183</f>
        <v>2422.15</v>
      </c>
      <c r="E179" s="1">
        <v>0</v>
      </c>
      <c r="F179" s="1">
        <v>0</v>
      </c>
      <c r="G179" s="2">
        <f t="shared" si="0"/>
        <v>870.84363999999994</v>
      </c>
      <c r="H179" s="2">
        <f t="shared" si="1"/>
        <v>0.23000000000008924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8181.6</v>
      </c>
      <c r="D180" s="1">
        <f>'PR-RAS'!E184</f>
        <v>5434.74</v>
      </c>
      <c r="E180" s="1">
        <v>0</v>
      </c>
      <c r="F180" s="1">
        <v>0</v>
      </c>
      <c r="G180" s="2">
        <f t="shared" si="0"/>
        <v>3410.1433200000001</v>
      </c>
      <c r="H180" s="2">
        <f t="shared" si="1"/>
        <v>0.65999999999985448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75</v>
      </c>
      <c r="E181" s="1">
        <v>0</v>
      </c>
      <c r="F181" s="1">
        <v>0</v>
      </c>
      <c r="G181" s="2">
        <f t="shared" si="0"/>
        <v>27</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1000</v>
      </c>
      <c r="D182" s="1">
        <f>'PR-RAS'!E186</f>
        <v>170.75</v>
      </c>
      <c r="E182" s="1">
        <v>0</v>
      </c>
      <c r="F182" s="1">
        <v>0</v>
      </c>
      <c r="G182" s="2">
        <f t="shared" si="0"/>
        <v>242.8115</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50</v>
      </c>
      <c r="D183" s="1">
        <f>'PR-RAS'!E187</f>
        <v>22139.96</v>
      </c>
      <c r="E183" s="1">
        <v>0</v>
      </c>
      <c r="F183" s="1">
        <v>0</v>
      </c>
      <c r="G183" s="2">
        <f t="shared" si="0"/>
        <v>8068.0454399999999</v>
      </c>
      <c r="H183" s="2">
        <f t="shared" si="1"/>
        <v>4.0000000000873115E-2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9567.24</v>
      </c>
      <c r="D184" s="1">
        <f>'PR-RAS'!E188</f>
        <v>3832.7599999999998</v>
      </c>
      <c r="E184" s="1">
        <v>0</v>
      </c>
      <c r="F184" s="1">
        <v>0</v>
      </c>
      <c r="G184" s="2">
        <f t="shared" si="0"/>
        <v>3153.5950799999996</v>
      </c>
      <c r="H184" s="2">
        <f t="shared" si="1"/>
        <v>0.48000000000001819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725.56</v>
      </c>
      <c r="D186" s="1">
        <f>'PR-RAS'!E190</f>
        <v>713.51</v>
      </c>
      <c r="E186" s="1">
        <v>0</v>
      </c>
      <c r="F186" s="1">
        <v>0</v>
      </c>
      <c r="G186" s="2">
        <f t="shared" si="0"/>
        <v>398.22729999999996</v>
      </c>
      <c r="H186" s="2">
        <f t="shared" si="1"/>
        <v>0.93000000000006366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428.89</v>
      </c>
      <c r="D187" s="1">
        <f>'PR-RAS'!E191</f>
        <v>1834.52</v>
      </c>
      <c r="E187" s="1">
        <v>0</v>
      </c>
      <c r="F187" s="1">
        <v>0</v>
      </c>
      <c r="G187" s="2">
        <f t="shared" si="0"/>
        <v>762.21498000000008</v>
      </c>
      <c r="H187" s="2">
        <f t="shared" si="1"/>
        <v>0.59000000000003183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145</v>
      </c>
      <c r="D188" s="1">
        <f>'PR-RAS'!E192</f>
        <v>145</v>
      </c>
      <c r="E188" s="1">
        <v>0</v>
      </c>
      <c r="F188" s="1">
        <v>0</v>
      </c>
      <c r="G188" s="2">
        <f t="shared" si="0"/>
        <v>81.344999999999999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1030.8499999999999</v>
      </c>
      <c r="D189" s="1">
        <f>'PR-RAS'!E193</f>
        <v>274.35000000000002</v>
      </c>
      <c r="E189" s="1">
        <v>0</v>
      </c>
      <c r="F189" s="1">
        <v>0</v>
      </c>
      <c r="G189" s="2">
        <f t="shared" si="0"/>
        <v>296.9554</v>
      </c>
      <c r="H189" s="2">
        <f t="shared" si="1"/>
        <v>0.50000000000011369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4447.09</v>
      </c>
      <c r="D190" s="1">
        <f>'PR-RAS'!E194</f>
        <v>750.38</v>
      </c>
      <c r="E190" s="1">
        <v>0</v>
      </c>
      <c r="F190" s="1">
        <v>0</v>
      </c>
      <c r="G190" s="2">
        <f t="shared" si="0"/>
        <v>1124.14365</v>
      </c>
      <c r="H190" s="2">
        <f t="shared" si="1"/>
        <v>0.47000000000014097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2789.85</v>
      </c>
      <c r="D191" s="1">
        <f>'PR-RAS'!E195</f>
        <v>115</v>
      </c>
      <c r="E191" s="1">
        <v>0</v>
      </c>
      <c r="F191" s="1">
        <v>0</v>
      </c>
      <c r="G191" s="2">
        <f t="shared" si="0"/>
        <v>573.77149999999995</v>
      </c>
      <c r="H191" s="2">
        <f t="shared" si="1"/>
        <v>0.15000000000009095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1162.25</v>
      </c>
      <c r="D192" s="1">
        <f>'PR-RAS'!E196</f>
        <v>806.28000000000009</v>
      </c>
      <c r="E192" s="1">
        <v>0</v>
      </c>
      <c r="F192" s="1">
        <v>0</v>
      </c>
      <c r="G192" s="2">
        <f t="shared" si="0"/>
        <v>529.98871000000008</v>
      </c>
      <c r="H192" s="2">
        <f t="shared" si="1"/>
        <v>0.5300000000000864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1162.25</v>
      </c>
      <c r="D206" s="1">
        <f>'PR-RAS'!E210</f>
        <v>806.28000000000009</v>
      </c>
      <c r="E206" s="1">
        <v>0</v>
      </c>
      <c r="F206" s="1">
        <v>0</v>
      </c>
      <c r="G206" s="2">
        <f t="shared" si="0"/>
        <v>568.83605</v>
      </c>
      <c r="H206" s="2">
        <f t="shared" si="1"/>
        <v>0.5300000000000864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892.65</v>
      </c>
      <c r="D207" s="1">
        <f>'PR-RAS'!E211</f>
        <v>796.44</v>
      </c>
      <c r="E207" s="1">
        <v>0</v>
      </c>
      <c r="F207" s="1">
        <v>0</v>
      </c>
      <c r="G207" s="2">
        <f t="shared" si="0"/>
        <v>512.01918000000001</v>
      </c>
      <c r="H207" s="2">
        <f t="shared" si="1"/>
        <v>0.79000000000007731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4.1500000000000004</v>
      </c>
      <c r="D209" s="1">
        <f>'PR-RAS'!E213</f>
        <v>9.84</v>
      </c>
      <c r="E209" s="1">
        <v>0</v>
      </c>
      <c r="F209" s="1">
        <v>0</v>
      </c>
      <c r="G209" s="2">
        <f t="shared" si="0"/>
        <v>4.9566399999999993</v>
      </c>
      <c r="H209" s="2">
        <f t="shared" si="1"/>
        <v>0.3100000000000005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265.45</v>
      </c>
      <c r="D210" s="1">
        <f>'PR-RAS'!E214</f>
        <v>0</v>
      </c>
      <c r="E210" s="1">
        <v>0</v>
      </c>
      <c r="F210" s="1">
        <v>0</v>
      </c>
      <c r="G210" s="2">
        <f t="shared" si="0"/>
        <v>55.479049999999994</v>
      </c>
      <c r="H210" s="2">
        <f t="shared" si="1"/>
        <v>0.44999999999998863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28.2</v>
      </c>
      <c r="E248" s="1">
        <v>0</v>
      </c>
      <c r="F248" s="1">
        <v>0</v>
      </c>
      <c r="G248" s="2">
        <f t="shared" si="0"/>
        <v>13.9308</v>
      </c>
      <c r="H248" s="2">
        <f t="shared" si="1"/>
        <v>0.19999999999999929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28.2</v>
      </c>
      <c r="E255" s="1">
        <v>0</v>
      </c>
      <c r="F255" s="1">
        <v>0</v>
      </c>
      <c r="G255" s="2">
        <f t="shared" si="0"/>
        <v>14.3256</v>
      </c>
      <c r="H255" s="2">
        <f t="shared" si="1"/>
        <v>0.19999999999999929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28.2</v>
      </c>
      <c r="E257" s="1">
        <v>0</v>
      </c>
      <c r="F257" s="1">
        <v>0</v>
      </c>
      <c r="G257" s="2">
        <f t="shared" si="0"/>
        <v>14.4384</v>
      </c>
      <c r="H257" s="2">
        <f t="shared" si="1"/>
        <v>0.19999999999999929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291.68</v>
      </c>
      <c r="D259" s="1">
        <f>'PR-RAS'!E263</f>
        <v>264.35000000000002</v>
      </c>
      <c r="E259" s="1">
        <v>0</v>
      </c>
      <c r="F259" s="1">
        <v>0</v>
      </c>
      <c r="G259" s="2">
        <f t="shared" si="0"/>
        <v>211.65804000000003</v>
      </c>
      <c r="H259" s="2">
        <f t="shared" si="1"/>
        <v>0.67000000000001592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291.68</v>
      </c>
      <c r="D260" s="1">
        <f>'PR-RAS'!E264</f>
        <v>264.35000000000002</v>
      </c>
      <c r="E260" s="1">
        <v>0</v>
      </c>
      <c r="F260" s="1">
        <v>0</v>
      </c>
      <c r="G260" s="2">
        <f t="shared" si="0"/>
        <v>212.47842000000003</v>
      </c>
      <c r="H260" s="2">
        <f t="shared" si="1"/>
        <v>0.67000000000001592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291.68</v>
      </c>
      <c r="D262" s="1">
        <f>'PR-RAS'!E266</f>
        <v>264.35000000000002</v>
      </c>
      <c r="E262" s="1">
        <v>0</v>
      </c>
      <c r="F262" s="1">
        <v>0</v>
      </c>
      <c r="G262" s="2">
        <f t="shared" si="0"/>
        <v>214.11918000000003</v>
      </c>
      <c r="H262" s="2">
        <f t="shared" si="1"/>
        <v>0.67000000000001592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970112.11</v>
      </c>
      <c r="D285" s="1">
        <f>'PR-RAS'!E289</f>
        <v>1162708.19</v>
      </c>
      <c r="E285" s="1">
        <v>0</v>
      </c>
      <c r="F285" s="1">
        <v>0</v>
      </c>
      <c r="G285" s="2">
        <f t="shared" si="8"/>
        <v>935930.09115999984</v>
      </c>
      <c r="H285" s="2">
        <f t="shared" si="9"/>
        <v>0.29999999993015081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33317.869999999995</v>
      </c>
      <c r="D286" s="1">
        <f>'PR-RAS'!E290</f>
        <v>0</v>
      </c>
      <c r="E286" s="1">
        <v>0</v>
      </c>
      <c r="F286" s="1">
        <v>0</v>
      </c>
      <c r="G286" s="2">
        <f t="shared" si="8"/>
        <v>9495.5929499999984</v>
      </c>
      <c r="H286" s="2">
        <f t="shared" si="9"/>
        <v>0.13000000000465661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33391.59999999986</v>
      </c>
      <c r="E287" s="1">
        <v>0</v>
      </c>
      <c r="F287" s="1">
        <v>0</v>
      </c>
      <c r="G287" s="2">
        <f t="shared" si="8"/>
        <v>19099.995199999918</v>
      </c>
      <c r="H287" s="2">
        <f t="shared" si="9"/>
        <v>0.40000000013969839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79318.98</v>
      </c>
      <c r="D288" s="1">
        <f>'PR-RAS'!E292</f>
        <v>110729.58</v>
      </c>
      <c r="E288" s="1">
        <v>0</v>
      </c>
      <c r="F288" s="1">
        <v>0</v>
      </c>
      <c r="G288" s="2">
        <f t="shared" si="8"/>
        <v>86323.326180000004</v>
      </c>
      <c r="H288" s="2">
        <f t="shared" si="9"/>
        <v>0.44000000000232831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494</v>
      </c>
      <c r="D290" s="1">
        <f>'PR-RAS'!E294</f>
        <v>3800</v>
      </c>
      <c r="E290" s="1">
        <v>0</v>
      </c>
      <c r="F290" s="1">
        <v>0</v>
      </c>
      <c r="G290" s="2">
        <f t="shared" si="8"/>
        <v>2339.1659999999997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3800</v>
      </c>
      <c r="E291" s="1">
        <v>0</v>
      </c>
      <c r="F291" s="1">
        <v>0</v>
      </c>
      <c r="G291" s="2">
        <f t="shared" si="8"/>
        <v>2204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446.21</v>
      </c>
      <c r="D293" s="1">
        <f>'PR-RAS'!E298</f>
        <v>4945.92</v>
      </c>
      <c r="E293" s="1">
        <v>0</v>
      </c>
      <c r="F293" s="1">
        <v>0</v>
      </c>
      <c r="G293" s="2">
        <f t="shared" si="8"/>
        <v>3018.7105999999994</v>
      </c>
      <c r="H293" s="2">
        <f t="shared" si="9"/>
        <v>0.28999999999990678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446.21</v>
      </c>
      <c r="D306" s="1">
        <f>'PR-RAS'!E311</f>
        <v>4945.92</v>
      </c>
      <c r="E306" s="1">
        <v>0</v>
      </c>
      <c r="F306" s="1">
        <v>0</v>
      </c>
      <c r="G306" s="2">
        <f t="shared" si="8"/>
        <v>3153.1052499999996</v>
      </c>
      <c r="H306" s="2">
        <f t="shared" si="9"/>
        <v>0.28999999999990678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446.21</v>
      </c>
      <c r="D307" s="1">
        <f>'PR-RAS'!E312</f>
        <v>445.92</v>
      </c>
      <c r="E307" s="1">
        <v>0</v>
      </c>
      <c r="F307" s="1">
        <v>0</v>
      </c>
      <c r="G307" s="2">
        <f t="shared" si="8"/>
        <v>409.44329999999997</v>
      </c>
      <c r="H307" s="2">
        <f t="shared" si="9"/>
        <v>0.28999999999996362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446.21</v>
      </c>
      <c r="D308" s="1">
        <f>'PR-RAS'!E313</f>
        <v>445.92</v>
      </c>
      <c r="E308" s="1">
        <v>0</v>
      </c>
      <c r="F308" s="1">
        <v>0</v>
      </c>
      <c r="G308" s="2">
        <f t="shared" si="8"/>
        <v>410.78134999999997</v>
      </c>
      <c r="H308" s="2">
        <f t="shared" si="9"/>
        <v>0.28999999999996362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4500</v>
      </c>
      <c r="E321" s="1">
        <v>0</v>
      </c>
      <c r="F321" s="1">
        <v>0</v>
      </c>
      <c r="G321" s="2">
        <f t="shared" si="8"/>
        <v>2880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4500</v>
      </c>
      <c r="E322" s="1">
        <v>0</v>
      </c>
      <c r="F322" s="1">
        <v>0</v>
      </c>
      <c r="G322" s="2">
        <f t="shared" si="8"/>
        <v>2889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3048.46</v>
      </c>
      <c r="D345" s="1">
        <f>'PR-RAS'!E350</f>
        <v>7692.7099999999991</v>
      </c>
      <c r="E345" s="1">
        <v>0</v>
      </c>
      <c r="F345" s="1">
        <v>0</v>
      </c>
      <c r="G345" s="2">
        <f t="shared" si="8"/>
        <v>6341.254719999999</v>
      </c>
      <c r="H345" s="2">
        <f t="shared" si="9"/>
        <v>0.75000000000090949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3048.46</v>
      </c>
      <c r="D358" s="1">
        <f>'PR-RAS'!E363</f>
        <v>7692.7099999999991</v>
      </c>
      <c r="E358" s="1">
        <v>0</v>
      </c>
      <c r="F358" s="1">
        <v>0</v>
      </c>
      <c r="G358" s="2">
        <f t="shared" si="8"/>
        <v>6580.8951599999991</v>
      </c>
      <c r="H358" s="2">
        <f t="shared" si="9"/>
        <v>0.75000000000090949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2182.7199999999998</v>
      </c>
      <c r="D364" s="1">
        <f>'PR-RAS'!E369</f>
        <v>2285.9</v>
      </c>
      <c r="E364" s="1">
        <v>0</v>
      </c>
      <c r="F364" s="1">
        <v>0</v>
      </c>
      <c r="G364" s="2">
        <f t="shared" si="8"/>
        <v>2451.8907600000002</v>
      </c>
      <c r="H364" s="2">
        <f t="shared" si="9"/>
        <v>0.38000000000010914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1659.86</v>
      </c>
      <c r="D365" s="1">
        <f>'PR-RAS'!E370</f>
        <v>2098.9</v>
      </c>
      <c r="E365" s="1">
        <v>0</v>
      </c>
      <c r="F365" s="1">
        <v>0</v>
      </c>
      <c r="G365" s="2">
        <f t="shared" si="8"/>
        <v>2132.18824</v>
      </c>
      <c r="H365" s="2">
        <f t="shared" si="9"/>
        <v>0.24000000000000909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187</v>
      </c>
      <c r="E367" s="1">
        <v>0</v>
      </c>
      <c r="F367" s="1">
        <v>0</v>
      </c>
      <c r="G367" s="2">
        <f t="shared" si="8"/>
        <v>136.88399999999999</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522.86</v>
      </c>
      <c r="D370" s="1">
        <f>'PR-RAS'!E375</f>
        <v>0</v>
      </c>
      <c r="E370" s="1">
        <v>0</v>
      </c>
      <c r="F370" s="1">
        <v>0</v>
      </c>
      <c r="G370" s="2">
        <f t="shared" si="8"/>
        <v>192.93534</v>
      </c>
      <c r="H370" s="2">
        <f t="shared" si="9"/>
        <v>0.13999999999998636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4500</v>
      </c>
      <c r="E373" s="1">
        <v>0</v>
      </c>
      <c r="F373" s="1">
        <v>0</v>
      </c>
      <c r="G373" s="2">
        <f t="shared" si="8"/>
        <v>3348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4500</v>
      </c>
      <c r="E374" s="1">
        <v>0</v>
      </c>
      <c r="F374" s="1">
        <v>0</v>
      </c>
      <c r="G374" s="2">
        <f t="shared" si="8"/>
        <v>3357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865.74</v>
      </c>
      <c r="D378" s="1">
        <f>'PR-RAS'!E383</f>
        <v>906.81</v>
      </c>
      <c r="E378" s="1">
        <v>0</v>
      </c>
      <c r="F378" s="1">
        <v>0</v>
      </c>
      <c r="G378" s="2">
        <f t="shared" si="8"/>
        <v>1010.1187199999998</v>
      </c>
      <c r="H378" s="2">
        <f t="shared" si="9"/>
        <v>0.45000000000004547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865.74</v>
      </c>
      <c r="D379" s="1">
        <f>'PR-RAS'!E384</f>
        <v>906.81</v>
      </c>
      <c r="E379" s="1">
        <v>0</v>
      </c>
      <c r="F379" s="1">
        <v>0</v>
      </c>
      <c r="G379" s="2">
        <f t="shared" si="8"/>
        <v>1012.7980799999999</v>
      </c>
      <c r="H379" s="2">
        <f t="shared" si="9"/>
        <v>0.45000000000004547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2602.25</v>
      </c>
      <c r="D403" s="1">
        <f>'PR-RAS'!E408</f>
        <v>2746.7899999999991</v>
      </c>
      <c r="E403" s="1">
        <v>0</v>
      </c>
      <c r="F403" s="1">
        <v>0</v>
      </c>
      <c r="G403" s="2">
        <f t="shared" si="8"/>
        <v>3254.5236599999994</v>
      </c>
      <c r="H403" s="2">
        <f t="shared" si="9"/>
        <v>0.46000000000094587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82686.14</v>
      </c>
      <c r="D405" s="1">
        <f>'PR-RAS'!E410</f>
        <v>83381.119999999995</v>
      </c>
      <c r="E405" s="1">
        <v>0</v>
      </c>
      <c r="F405" s="1">
        <v>0</v>
      </c>
      <c r="G405" s="2">
        <f t="shared" si="8"/>
        <v>100777.14552000001</v>
      </c>
      <c r="H405" s="2">
        <f t="shared" si="9"/>
        <v>0.25999999999476131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1003876.19</v>
      </c>
      <c r="D407" s="1">
        <f>'PR-RAS'!E412</f>
        <v>1134262.51</v>
      </c>
      <c r="E407" s="1">
        <v>0</v>
      </c>
      <c r="F407" s="1">
        <v>0</v>
      </c>
      <c r="G407" s="2">
        <f t="shared" si="8"/>
        <v>1328594.8912600002</v>
      </c>
      <c r="H407" s="2">
        <f t="shared" si="9"/>
        <v>0.67999999993480742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973160.57</v>
      </c>
      <c r="D408" s="1">
        <f>'PR-RAS'!E413</f>
        <v>1170400.8999999999</v>
      </c>
      <c r="E408" s="1">
        <v>0</v>
      </c>
      <c r="F408" s="1">
        <v>0</v>
      </c>
      <c r="G408" s="2">
        <f t="shared" si="8"/>
        <v>1348782.6845899997</v>
      </c>
      <c r="H408" s="2">
        <f t="shared" si="9"/>
        <v>0.530000000144355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30715.619999999995</v>
      </c>
      <c r="D409" s="1">
        <f>'PR-RAS'!E414</f>
        <v>0</v>
      </c>
      <c r="E409" s="1">
        <v>0</v>
      </c>
      <c r="F409" s="1">
        <v>0</v>
      </c>
      <c r="G409" s="2">
        <f t="shared" si="8"/>
        <v>12531.972959999997</v>
      </c>
      <c r="H409" s="2">
        <f t="shared" si="9"/>
        <v>0.38000000000465661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36138.389999999898</v>
      </c>
      <c r="E410" s="1">
        <v>0</v>
      </c>
      <c r="F410" s="1">
        <v>0</v>
      </c>
      <c r="G410" s="2">
        <f t="shared" si="8"/>
        <v>29561.203019999914</v>
      </c>
      <c r="H410" s="2">
        <f t="shared" si="9"/>
        <v>0.38999999989755452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27348.460000000006</v>
      </c>
      <c r="E411" s="1">
        <v>0</v>
      </c>
      <c r="F411" s="1">
        <v>0</v>
      </c>
      <c r="G411" s="2">
        <f t="shared" si="8"/>
        <v>22425.737200000003</v>
      </c>
      <c r="H411" s="2">
        <f t="shared" si="9"/>
        <v>0.46000000000640284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3367.1600000000035</v>
      </c>
      <c r="D412" s="1">
        <f>'PR-RAS'!E417</f>
        <v>0</v>
      </c>
      <c r="E412" s="1">
        <v>0</v>
      </c>
      <c r="F412" s="1">
        <v>0</v>
      </c>
      <c r="G412" s="2">
        <f t="shared" si="8"/>
        <v>1383.9027600000013</v>
      </c>
      <c r="H412" s="2">
        <f t="shared" si="9"/>
        <v>0.16000000000349246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494</v>
      </c>
      <c r="D413" s="1">
        <f>'PR-RAS'!E418</f>
        <v>3800</v>
      </c>
      <c r="E413" s="1">
        <v>0</v>
      </c>
      <c r="F413" s="1">
        <v>0</v>
      </c>
      <c r="G413" s="2">
        <f t="shared" si="8"/>
        <v>3334.7279999999996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9560.35</v>
      </c>
      <c r="D631" s="1">
        <f>'PR-RAS'!E637</f>
        <v>9560.35</v>
      </c>
      <c r="E631" s="1">
        <v>0</v>
      </c>
      <c r="F631" s="1">
        <v>0</v>
      </c>
      <c r="G631" s="2">
        <f t="shared" si="10"/>
        <v>18069.061500000003</v>
      </c>
      <c r="H631" s="2">
        <f t="shared" si="11"/>
        <v>0.7000000000007276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1003876.19</v>
      </c>
      <c r="D633" s="1">
        <f>'PR-RAS'!E639</f>
        <v>1134262.51</v>
      </c>
      <c r="E633" s="1">
        <v>0</v>
      </c>
      <c r="F633" s="1">
        <v>0</v>
      </c>
      <c r="G633" s="2">
        <f t="shared" si="10"/>
        <v>2068157.5647199999</v>
      </c>
      <c r="H633" s="2">
        <f t="shared" si="11"/>
        <v>0.67999999993480742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973160.57</v>
      </c>
      <c r="D634" s="1">
        <f>'PR-RAS'!E640</f>
        <v>1170400.8999999999</v>
      </c>
      <c r="E634" s="1">
        <v>0</v>
      </c>
      <c r="F634" s="1">
        <v>0</v>
      </c>
      <c r="G634" s="2">
        <f t="shared" si="10"/>
        <v>2097738.1802099999</v>
      </c>
      <c r="H634" s="2">
        <f t="shared" si="11"/>
        <v>0.530000000144355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30715.619999999995</v>
      </c>
      <c r="D635" s="1">
        <f>'PR-RAS'!E641</f>
        <v>0</v>
      </c>
      <c r="E635" s="1">
        <v>0</v>
      </c>
      <c r="F635" s="1">
        <v>0</v>
      </c>
      <c r="G635" s="2">
        <f t="shared" si="10"/>
        <v>19473.703079999996</v>
      </c>
      <c r="H635" s="2">
        <f t="shared" si="11"/>
        <v>0.38000000000465661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36138.389999999898</v>
      </c>
      <c r="E636" s="1">
        <v>0</v>
      </c>
      <c r="F636" s="1">
        <v>0</v>
      </c>
      <c r="G636" s="2">
        <f t="shared" si="10"/>
        <v>45895.755299999873</v>
      </c>
      <c r="H636" s="2">
        <f t="shared" si="11"/>
        <v>0.38999999989755452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6193.1899999999969</v>
      </c>
      <c r="D637" s="1">
        <f>'PR-RAS'!E643</f>
        <v>36908.810000000005</v>
      </c>
      <c r="E637" s="1">
        <v>0</v>
      </c>
      <c r="F637" s="1">
        <v>0</v>
      </c>
      <c r="G637" s="2">
        <f t="shared" si="10"/>
        <v>50886.875160000011</v>
      </c>
      <c r="H637" s="2">
        <f t="shared" si="11"/>
        <v>0.37999999999192369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36908.80999999999</v>
      </c>
      <c r="D639" s="1">
        <f>'PR-RAS'!E645</f>
        <v>770.42000000010739</v>
      </c>
      <c r="E639" s="1">
        <v>0</v>
      </c>
      <c r="F639" s="1">
        <v>0</v>
      </c>
      <c r="G639" s="2">
        <f t="shared" si="10"/>
        <v>24530.876700000132</v>
      </c>
      <c r="H639" s="2">
        <f t="shared" si="11"/>
        <v>0.6100000001169974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75549.289999999994</v>
      </c>
      <c r="D641" s="1">
        <f>'PR-RAS'!E647</f>
        <v>84365.8</v>
      </c>
      <c r="E641" s="1">
        <v>0</v>
      </c>
      <c r="F641" s="1">
        <v>0</v>
      </c>
      <c r="G641" s="2">
        <f t="shared" si="10"/>
        <v>156339.7696</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7453.92</v>
      </c>
      <c r="D642" s="1">
        <f>'PR-RAS'!E649</f>
        <v>63526.49</v>
      </c>
      <c r="E642" s="1">
        <v>0</v>
      </c>
      <c r="F642" s="1">
        <v>0</v>
      </c>
      <c r="G642" s="2">
        <f t="shared" si="10"/>
        <v>86218.922900000005</v>
      </c>
      <c r="H642" s="2">
        <f t="shared" si="11"/>
        <v>0.56999999999788997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208283.28</v>
      </c>
      <c r="D643" s="1">
        <f>'PR-RAS'!E650</f>
        <v>53489.04</v>
      </c>
      <c r="E643" s="1">
        <v>0</v>
      </c>
      <c r="F643" s="1">
        <v>0</v>
      </c>
      <c r="G643" s="2">
        <f t="shared" si="10"/>
        <v>202397.79311999999</v>
      </c>
      <c r="H643" s="2">
        <f t="shared" si="11"/>
        <v>0.31999999999970896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152210.71</v>
      </c>
      <c r="D644" s="1">
        <f>'PR-RAS'!E651</f>
        <v>104618.43</v>
      </c>
      <c r="E644" s="1">
        <v>0</v>
      </c>
      <c r="F644" s="1">
        <v>0</v>
      </c>
      <c r="G644" s="2">
        <f t="shared" si="10"/>
        <v>232410.78750999997</v>
      </c>
      <c r="H644" s="2">
        <f t="shared" si="11"/>
        <v>0.72000000000116415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63526.49000000002</v>
      </c>
      <c r="D645" s="1">
        <f>'PR-RAS'!E652</f>
        <v>12397.100000000006</v>
      </c>
      <c r="E645" s="1">
        <v>0</v>
      </c>
      <c r="F645" s="1">
        <v>0</v>
      </c>
      <c r="G645" s="2">
        <f t="shared" si="10"/>
        <v>56878.524360000025</v>
      </c>
      <c r="H645" s="2">
        <f t="shared" si="11"/>
        <v>0.59000000002561137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42</v>
      </c>
      <c r="E647" s="1">
        <v>0</v>
      </c>
      <c r="F647" s="1">
        <v>0</v>
      </c>
      <c r="G647" s="2">
        <f t="shared" si="10"/>
        <v>82.688000000000002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v>
      </c>
      <c r="D649" s="1">
        <f>'PR-RAS'!E656</f>
        <v>28</v>
      </c>
      <c r="E649" s="1">
        <v>0</v>
      </c>
      <c r="F649" s="1">
        <v>0</v>
      </c>
      <c r="G649" s="2">
        <f t="shared" si="10"/>
        <v>55.728000000000002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836142.38</v>
      </c>
      <c r="D668" s="1">
        <f>'PR-RAS'!E675</f>
        <v>1038416.49</v>
      </c>
      <c r="E668" s="1">
        <v>0</v>
      </c>
      <c r="F668" s="1">
        <v>0</v>
      </c>
      <c r="G668" s="2">
        <f t="shared" si="10"/>
        <v>1942954.5651199999</v>
      </c>
      <c r="H668" s="2">
        <f t="shared" si="11"/>
        <v>0.86999999999534339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500</v>
      </c>
      <c r="E669" s="1">
        <v>0</v>
      </c>
      <c r="F669" s="1">
        <v>0</v>
      </c>
      <c r="G669" s="2">
        <f t="shared" si="10"/>
        <v>668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1241.6500000000001</v>
      </c>
      <c r="D670" s="1">
        <f>'PR-RAS'!E677</f>
        <v>658.21</v>
      </c>
      <c r="E670" s="1">
        <v>0</v>
      </c>
      <c r="F670" s="1">
        <v>0</v>
      </c>
      <c r="G670" s="2">
        <f t="shared" si="10"/>
        <v>1711.3488300000001</v>
      </c>
      <c r="H670" s="2">
        <f t="shared" si="11"/>
        <v>0.55999999999994543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28033.599999999999</v>
      </c>
      <c r="D687" s="1">
        <f>'PR-RAS'!E694</f>
        <v>0</v>
      </c>
      <c r="E687" s="1">
        <v>0</v>
      </c>
      <c r="F687" s="1">
        <v>0</v>
      </c>
      <c r="G687" s="2">
        <f t="shared" si="10"/>
        <v>19231.049600000002</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2823.32</v>
      </c>
      <c r="D703" s="1">
        <f>'PR-RAS'!E710</f>
        <v>147</v>
      </c>
      <c r="E703" s="1">
        <v>0</v>
      </c>
      <c r="F703" s="1">
        <v>0</v>
      </c>
      <c r="G703" s="2">
        <f t="shared" si="10"/>
        <v>2188.3586399999999</v>
      </c>
      <c r="H703" s="2">
        <f t="shared" si="11"/>
        <v>0.32000000000016371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35867.879999999997</v>
      </c>
      <c r="D709" s="1">
        <f>'PR-RAS'!E716</f>
        <v>4599.78</v>
      </c>
      <c r="E709" s="1">
        <v>0</v>
      </c>
      <c r="F709" s="1">
        <v>0</v>
      </c>
      <c r="G709" s="2">
        <f t="shared" si="10"/>
        <v>31907.747519999994</v>
      </c>
      <c r="H709" s="2">
        <f t="shared" si="11"/>
        <v>0.340000000002874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1324.32</v>
      </c>
      <c r="E710" s="1">
        <v>0</v>
      </c>
      <c r="F710" s="1">
        <v>0</v>
      </c>
      <c r="G710" s="2">
        <f t="shared" si="10"/>
        <v>2226.3308999999999</v>
      </c>
      <c r="H710" s="2">
        <f t="shared" si="11"/>
        <v>0.77999999999991587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33927.870000000003</v>
      </c>
      <c r="D711" s="1">
        <f>'PR-RAS'!E718</f>
        <v>28406.58</v>
      </c>
      <c r="E711" s="1">
        <v>0</v>
      </c>
      <c r="F711" s="1">
        <v>0</v>
      </c>
      <c r="G711" s="2">
        <f t="shared" si="10"/>
        <v>64426.131299999994</v>
      </c>
      <c r="H711" s="2">
        <f t="shared" si="11"/>
        <v>0.54999999999563443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48.08</v>
      </c>
      <c r="D713" s="1">
        <f>'PR-RAS'!E720</f>
        <v>2422.15</v>
      </c>
      <c r="E713" s="1">
        <v>0</v>
      </c>
      <c r="F713" s="1">
        <v>0</v>
      </c>
      <c r="G713" s="2">
        <f t="shared" si="10"/>
        <v>3483.3745599999997</v>
      </c>
      <c r="H713" s="2">
        <f t="shared" si="11"/>
        <v>0.23000000000008924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3018.77</v>
      </c>
      <c r="D715" s="1">
        <f>'PR-RAS'!E722</f>
        <v>1940.9</v>
      </c>
      <c r="E715" s="1">
        <v>0</v>
      </c>
      <c r="F715" s="1">
        <v>0</v>
      </c>
      <c r="G715" s="2">
        <f t="shared" si="10"/>
        <v>4927.0069799999992</v>
      </c>
      <c r="H715" s="2">
        <f t="shared" si="11"/>
        <v>0.32999999999992724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1000</v>
      </c>
      <c r="D717" s="1">
        <f>'PR-RAS'!E724</f>
        <v>170.75</v>
      </c>
      <c r="E717" s="1">
        <v>0</v>
      </c>
      <c r="F717" s="1">
        <v>0</v>
      </c>
      <c r="G717" s="2">
        <f t="shared" si="10"/>
        <v>960.51400000000001</v>
      </c>
      <c r="H717" s="2">
        <f t="shared" si="11"/>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725.56</v>
      </c>
      <c r="D719" s="1">
        <f>'PR-RAS'!E726</f>
        <v>713.51</v>
      </c>
      <c r="E719" s="1">
        <v>0</v>
      </c>
      <c r="F719" s="1">
        <v>0</v>
      </c>
      <c r="G719" s="2">
        <f t="shared" si="10"/>
        <v>1545.5524399999999</v>
      </c>
      <c r="H719" s="2">
        <f t="shared" si="11"/>
        <v>0.93000000000006366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265.45</v>
      </c>
      <c r="D751" s="1">
        <f>'PR-RAS'!E758</f>
        <v>0</v>
      </c>
      <c r="E751" s="1">
        <v>0</v>
      </c>
      <c r="F751" s="1">
        <v>0</v>
      </c>
      <c r="G751" s="2">
        <f t="shared" si="10"/>
        <v>199.08749999999998</v>
      </c>
      <c r="H751" s="2">
        <f t="shared" si="11"/>
        <v>0.44999999999998863</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28.2</v>
      </c>
      <c r="E821" s="1">
        <v>0</v>
      </c>
      <c r="F821" s="1">
        <v>0</v>
      </c>
      <c r="G821" s="2">
        <f t="shared" si="18"/>
        <v>46.247999999999998</v>
      </c>
      <c r="H821" s="2">
        <f t="shared" si="19"/>
        <v>0.19999999999999929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886512.35000000009</v>
      </c>
      <c r="D984" s="6">
        <f>BILANCA!E6</f>
        <v>839491.20000000019</v>
      </c>
      <c r="E984" s="6">
        <v>0</v>
      </c>
      <c r="F984" s="6">
        <v>0</v>
      </c>
      <c r="G984" s="7">
        <f t="shared" ref="G984:G1241" si="22">B984/1000*C984+B984/500*D984</f>
        <v>2565.4947500000003</v>
      </c>
      <c r="H984" s="7">
        <f t="shared" si="19"/>
        <v>0.55000000027939677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733021.1100000001</v>
      </c>
      <c r="D985" s="1">
        <f>BILANCA!E7</f>
        <v>732732.92000000016</v>
      </c>
      <c r="E985" s="1">
        <v>0</v>
      </c>
      <c r="F985" s="1">
        <v>0</v>
      </c>
      <c r="G985" s="2">
        <f t="shared" si="22"/>
        <v>4396.9739000000009</v>
      </c>
      <c r="H985" s="2">
        <f t="shared" si="19"/>
        <v>0.18999999994412065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167.79</v>
      </c>
      <c r="D986" s="1">
        <f>BILANCA!E8</f>
        <v>167.79</v>
      </c>
      <c r="E986" s="1">
        <v>0</v>
      </c>
      <c r="F986" s="1">
        <v>0</v>
      </c>
      <c r="G986" s="2">
        <f t="shared" si="22"/>
        <v>1.5101100000000001</v>
      </c>
      <c r="H986" s="2">
        <f t="shared" si="19"/>
        <v>0.42000000000001592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167.79</v>
      </c>
      <c r="D987" s="1">
        <f>BILANCA!E9</f>
        <v>167.79</v>
      </c>
      <c r="E987" s="1">
        <v>0</v>
      </c>
      <c r="F987" s="1">
        <v>0</v>
      </c>
      <c r="G987" s="2">
        <f t="shared" si="22"/>
        <v>2.0134799999999999</v>
      </c>
      <c r="H987" s="2">
        <f t="shared" si="19"/>
        <v>0.42000000000001592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732853.32000000007</v>
      </c>
      <c r="D990" s="1">
        <f>BILANCA!E12</f>
        <v>732565.13000000012</v>
      </c>
      <c r="E990" s="1">
        <v>0</v>
      </c>
      <c r="F990" s="1">
        <v>0</v>
      </c>
      <c r="G990" s="2">
        <f t="shared" si="22"/>
        <v>15385.885060000001</v>
      </c>
      <c r="H990" s="2">
        <f t="shared" si="19"/>
        <v>0.45000000018626451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669182.69000000006</v>
      </c>
      <c r="D991" s="1">
        <f>BILANCA!E13</f>
        <v>656495.78</v>
      </c>
      <c r="E991" s="1">
        <v>0</v>
      </c>
      <c r="F991" s="1">
        <v>0</v>
      </c>
      <c r="G991" s="2">
        <f t="shared" si="22"/>
        <v>15857.394000000002</v>
      </c>
      <c r="H991" s="2">
        <f t="shared" si="19"/>
        <v>0.52999999991152436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15594.13</v>
      </c>
      <c r="D992" s="1">
        <f>BILANCA!E14</f>
        <v>15594.13</v>
      </c>
      <c r="E992" s="1">
        <v>0</v>
      </c>
      <c r="F992" s="1">
        <v>0</v>
      </c>
      <c r="G992" s="2">
        <f t="shared" si="22"/>
        <v>421.0415099999999</v>
      </c>
      <c r="H992" s="2">
        <f t="shared" si="19"/>
        <v>0.25999999999839929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1023513.92</v>
      </c>
      <c r="D993" s="1">
        <f>BILANCA!E15</f>
        <v>1023513.92</v>
      </c>
      <c r="E993" s="1">
        <v>0</v>
      </c>
      <c r="F993" s="1">
        <v>0</v>
      </c>
      <c r="G993" s="2">
        <f t="shared" si="22"/>
        <v>30705.417600000004</v>
      </c>
      <c r="H993" s="2">
        <f t="shared" si="19"/>
        <v>0.15999999991618097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369925.36</v>
      </c>
      <c r="D996" s="1">
        <f>BILANCA!E18</f>
        <v>382612.27</v>
      </c>
      <c r="E996" s="1">
        <v>0</v>
      </c>
      <c r="F996" s="1">
        <v>0</v>
      </c>
      <c r="G996" s="2">
        <f t="shared" si="22"/>
        <v>14756.948699999999</v>
      </c>
      <c r="H996" s="2">
        <f t="shared" si="19"/>
        <v>0.63000000000465661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32059.469999999972</v>
      </c>
      <c r="D997" s="1">
        <f>BILANCA!E19</f>
        <v>57593.070000000007</v>
      </c>
      <c r="E997" s="1">
        <v>0</v>
      </c>
      <c r="F997" s="1">
        <v>0</v>
      </c>
      <c r="G997" s="2">
        <f t="shared" si="22"/>
        <v>2061.4385400000001</v>
      </c>
      <c r="H997" s="2">
        <f t="shared" si="19"/>
        <v>0.53999999997904524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257615.69</v>
      </c>
      <c r="D998" s="1">
        <f>BILANCA!E20</f>
        <v>309190.31</v>
      </c>
      <c r="E998" s="1">
        <v>0</v>
      </c>
      <c r="F998" s="1">
        <v>0</v>
      </c>
      <c r="G998" s="2">
        <f t="shared" si="22"/>
        <v>13139.944650000001</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1270.98</v>
      </c>
      <c r="D999" s="1">
        <f>BILANCA!E21</f>
        <v>1270.98</v>
      </c>
      <c r="E999" s="1">
        <v>0</v>
      </c>
      <c r="F999" s="1">
        <v>0</v>
      </c>
      <c r="G999" s="2">
        <f t="shared" si="22"/>
        <v>61.007040000000003</v>
      </c>
      <c r="H999" s="2">
        <f t="shared" si="19"/>
        <v>3.999999999996362E-2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1708.14</v>
      </c>
      <c r="D1000" s="1">
        <f>BILANCA!E22</f>
        <v>1895.14</v>
      </c>
      <c r="E1000" s="1">
        <v>0</v>
      </c>
      <c r="F1000" s="1">
        <v>0</v>
      </c>
      <c r="G1000" s="2">
        <f t="shared" si="22"/>
        <v>93.473140000000015</v>
      </c>
      <c r="H1000" s="2">
        <f t="shared" si="19"/>
        <v>0.28000000000020009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6434.07</v>
      </c>
      <c r="D1002" s="1">
        <f>BILANCA!E24</f>
        <v>6434.07</v>
      </c>
      <c r="E1002" s="1">
        <v>0</v>
      </c>
      <c r="F1002" s="1">
        <v>0</v>
      </c>
      <c r="G1002" s="2">
        <f t="shared" si="22"/>
        <v>366.74198999999999</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1841.01</v>
      </c>
      <c r="D1003" s="1">
        <f>BILANCA!E25</f>
        <v>1841.01</v>
      </c>
      <c r="E1003" s="1">
        <v>0</v>
      </c>
      <c r="F1003" s="1">
        <v>0</v>
      </c>
      <c r="G1003" s="2">
        <f t="shared" si="22"/>
        <v>110.4606</v>
      </c>
      <c r="H1003" s="2">
        <f t="shared" si="19"/>
        <v>1.999999999998181E-2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55829.35</v>
      </c>
      <c r="D1004" s="1">
        <f>BILANCA!E26</f>
        <v>55829.35</v>
      </c>
      <c r="E1004" s="1">
        <v>0</v>
      </c>
      <c r="F1004" s="1">
        <v>0</v>
      </c>
      <c r="G1004" s="2">
        <f t="shared" si="22"/>
        <v>3517.2490499999999</v>
      </c>
      <c r="H1004" s="2">
        <f t="shared" si="19"/>
        <v>0.69999999999708962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292639.77</v>
      </c>
      <c r="D1006" s="1">
        <f>BILANCA!E28</f>
        <v>318867.78999999998</v>
      </c>
      <c r="E1006" s="1">
        <v>0</v>
      </c>
      <c r="F1006" s="1">
        <v>0</v>
      </c>
      <c r="G1006" s="2">
        <f t="shared" si="22"/>
        <v>21398.633049999997</v>
      </c>
      <c r="H1006" s="2">
        <f t="shared" si="19"/>
        <v>0.44000000000232831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15950.930000000004</v>
      </c>
      <c r="D1007" s="1">
        <f>BILANCA!E29</f>
        <v>2103.38</v>
      </c>
      <c r="E1007" s="1">
        <v>0</v>
      </c>
      <c r="F1007" s="1">
        <v>0</v>
      </c>
      <c r="G1007" s="2">
        <f t="shared" si="22"/>
        <v>483.78456000000011</v>
      </c>
      <c r="H1007" s="2">
        <f t="shared" si="19"/>
        <v>0.44999999999618012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45855.73</v>
      </c>
      <c r="D1008" s="1">
        <f>BILANCA!E30</f>
        <v>4500</v>
      </c>
      <c r="E1008" s="1">
        <v>0</v>
      </c>
      <c r="F1008" s="1">
        <v>0</v>
      </c>
      <c r="G1008" s="2">
        <f t="shared" si="22"/>
        <v>1371.3932500000001</v>
      </c>
      <c r="H1008" s="2">
        <f t="shared" si="19"/>
        <v>0.26999999999679858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29904.799999999999</v>
      </c>
      <c r="D1012" s="1">
        <f>BILANCA!E34</f>
        <v>2396.62</v>
      </c>
      <c r="E1012" s="1">
        <v>0</v>
      </c>
      <c r="F1012" s="1">
        <v>0</v>
      </c>
      <c r="G1012" s="2">
        <f t="shared" si="22"/>
        <v>1006.24316</v>
      </c>
      <c r="H1012" s="2">
        <f t="shared" si="19"/>
        <v>0.58000000000083674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14955.869999999999</v>
      </c>
      <c r="D1013" s="1">
        <f>BILANCA!E35</f>
        <v>15668.54</v>
      </c>
      <c r="E1013" s="1">
        <v>0</v>
      </c>
      <c r="F1013" s="1">
        <v>0</v>
      </c>
      <c r="G1013" s="2">
        <f t="shared" si="22"/>
        <v>1388.7884999999999</v>
      </c>
      <c r="H1013" s="2">
        <f t="shared" si="19"/>
        <v>0.59000000000014552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16120.71</v>
      </c>
      <c r="D1014" s="1">
        <f>BILANCA!E36</f>
        <v>17027.52</v>
      </c>
      <c r="E1014" s="1">
        <v>0</v>
      </c>
      <c r="F1014" s="1">
        <v>0</v>
      </c>
      <c r="G1014" s="2">
        <f t="shared" si="22"/>
        <v>1555.4482499999999</v>
      </c>
      <c r="H1014" s="2">
        <f t="shared" si="19"/>
        <v>0.77000000000043656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1164.8399999999999</v>
      </c>
      <c r="D1018" s="1">
        <f>BILANCA!E40</f>
        <v>1358.98</v>
      </c>
      <c r="E1018" s="1">
        <v>0</v>
      </c>
      <c r="F1018" s="1">
        <v>0</v>
      </c>
      <c r="G1018" s="2">
        <f t="shared" si="22"/>
        <v>135.89800000000002</v>
      </c>
      <c r="H1018" s="2">
        <f t="shared" si="19"/>
        <v>0.18000000000006366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704.36</v>
      </c>
      <c r="D1023" s="1">
        <f>BILANCA!E45</f>
        <v>704.36</v>
      </c>
      <c r="E1023" s="1">
        <v>0</v>
      </c>
      <c r="F1023" s="1">
        <v>0</v>
      </c>
      <c r="G1023" s="2">
        <f t="shared" si="22"/>
        <v>84.523200000000003</v>
      </c>
      <c r="H1023" s="2">
        <f t="shared" si="19"/>
        <v>0.72000000000002728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704.36</v>
      </c>
      <c r="D1025" s="1">
        <f>BILANCA!E47</f>
        <v>704.36</v>
      </c>
      <c r="E1025" s="1">
        <v>0</v>
      </c>
      <c r="F1025" s="1">
        <v>0</v>
      </c>
      <c r="G1025" s="2">
        <f t="shared" si="22"/>
        <v>88.749359999999996</v>
      </c>
      <c r="H1025" s="2">
        <f t="shared" si="19"/>
        <v>0.72000000000002728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2409.2800000000002</v>
      </c>
      <c r="D1032" s="1">
        <f>BILANCA!E54</f>
        <v>3324.75</v>
      </c>
      <c r="E1032" s="1">
        <v>0</v>
      </c>
      <c r="F1032" s="1">
        <v>0</v>
      </c>
      <c r="G1032" s="2">
        <f t="shared" si="22"/>
        <v>443.88022000000007</v>
      </c>
      <c r="H1032" s="2">
        <f t="shared" si="19"/>
        <v>0.53000000000020009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2409.2800000000002</v>
      </c>
      <c r="D1033" s="1">
        <f>BILANCA!E55</f>
        <v>3324.75</v>
      </c>
      <c r="E1033" s="1">
        <v>0</v>
      </c>
      <c r="F1033" s="1">
        <v>0</v>
      </c>
      <c r="G1033" s="2">
        <f t="shared" si="22"/>
        <v>452.93900000000002</v>
      </c>
      <c r="H1033" s="2">
        <f t="shared" si="19"/>
        <v>0.53000000000020009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153491.24</v>
      </c>
      <c r="D1046" s="1">
        <f>BILANCA!E68</f>
        <v>106758.28</v>
      </c>
      <c r="E1046" s="1">
        <v>0</v>
      </c>
      <c r="F1046" s="1">
        <v>0</v>
      </c>
      <c r="G1046" s="2">
        <f t="shared" si="22"/>
        <v>23121.491399999999</v>
      </c>
      <c r="H1046" s="2">
        <f t="shared" si="19"/>
        <v>0.51999999998952262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63526.49</v>
      </c>
      <c r="D1047" s="1">
        <f>BILANCA!E69</f>
        <v>12397.1</v>
      </c>
      <c r="E1047" s="1">
        <v>0</v>
      </c>
      <c r="F1047" s="1">
        <v>0</v>
      </c>
      <c r="G1047" s="2">
        <f t="shared" si="22"/>
        <v>5652.5241599999999</v>
      </c>
      <c r="H1047" s="2">
        <f t="shared" si="19"/>
        <v>0.58999999999832653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63526.49</v>
      </c>
      <c r="D1048" s="1">
        <f>BILANCA!E70</f>
        <v>12397.1</v>
      </c>
      <c r="E1048" s="1">
        <v>0</v>
      </c>
      <c r="F1048" s="1">
        <v>0</v>
      </c>
      <c r="G1048" s="2">
        <f t="shared" si="22"/>
        <v>5740.8448499999995</v>
      </c>
      <c r="H1048" s="2">
        <f t="shared" si="19"/>
        <v>0.58999999999832653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63526.49</v>
      </c>
      <c r="D1050" s="1">
        <f>BILANCA!E72</f>
        <v>12397.1</v>
      </c>
      <c r="E1050" s="1">
        <v>0</v>
      </c>
      <c r="F1050" s="1">
        <v>0</v>
      </c>
      <c r="G1050" s="2">
        <f t="shared" si="22"/>
        <v>5917.4862300000004</v>
      </c>
      <c r="H1050" s="2">
        <f t="shared" si="19"/>
        <v>0.58999999999832653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13921.46</v>
      </c>
      <c r="D1056" s="1">
        <f>BILANCA!E78</f>
        <v>6195.38</v>
      </c>
      <c r="E1056" s="1">
        <v>0</v>
      </c>
      <c r="F1056" s="1">
        <v>0</v>
      </c>
      <c r="G1056" s="2">
        <f t="shared" si="22"/>
        <v>1920.7920599999998</v>
      </c>
      <c r="H1056" s="2">
        <f t="shared" si="19"/>
        <v>0.83999999999923602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915.42</v>
      </c>
      <c r="E1062" s="1">
        <v>0</v>
      </c>
      <c r="F1062" s="1">
        <v>0</v>
      </c>
      <c r="G1062" s="2">
        <f t="shared" si="22"/>
        <v>144.63636</v>
      </c>
      <c r="H1062" s="2">
        <f t="shared" si="19"/>
        <v>0.41999999999995907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13921.46</v>
      </c>
      <c r="D1064" s="1">
        <f>BILANCA!E86</f>
        <v>5279.96</v>
      </c>
      <c r="E1064" s="1">
        <v>0</v>
      </c>
      <c r="F1064" s="1">
        <v>0</v>
      </c>
      <c r="G1064" s="2">
        <f t="shared" si="22"/>
        <v>1982.9917799999998</v>
      </c>
      <c r="H1064" s="2">
        <f t="shared" si="19"/>
        <v>0.49999999999909051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494</v>
      </c>
      <c r="D1124" s="1">
        <f>BILANCA!E146</f>
        <v>3800</v>
      </c>
      <c r="E1124" s="1">
        <v>0</v>
      </c>
      <c r="F1124" s="1">
        <v>0</v>
      </c>
      <c r="G1124" s="2">
        <f t="shared" si="22"/>
        <v>1141.2539999999999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494</v>
      </c>
      <c r="D1136" s="1">
        <f>BILANCA!E158</f>
        <v>0</v>
      </c>
      <c r="E1136" s="1">
        <v>0</v>
      </c>
      <c r="F1136" s="1">
        <v>0</v>
      </c>
      <c r="G1136" s="2">
        <f t="shared" si="22"/>
        <v>75.581999999999994</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3800</v>
      </c>
      <c r="E1138" s="1">
        <v>0</v>
      </c>
      <c r="F1138" s="1">
        <v>0</v>
      </c>
      <c r="G1138" s="2">
        <f t="shared" si="22"/>
        <v>1178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75549.289999999994</v>
      </c>
      <c r="D1148" s="1">
        <f>BILANCA!E170</f>
        <v>84365.8</v>
      </c>
      <c r="E1148" s="1">
        <v>0</v>
      </c>
      <c r="F1148" s="1">
        <v>0</v>
      </c>
      <c r="G1148" s="2">
        <f t="shared" si="22"/>
        <v>40306.346850000002</v>
      </c>
      <c r="H1148" s="2">
        <f t="shared" si="23"/>
        <v>0.48999999999068677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75549.289999999994</v>
      </c>
      <c r="D1151" s="1">
        <f>BILANCA!E173</f>
        <v>84365.8</v>
      </c>
      <c r="E1151" s="1">
        <v>0</v>
      </c>
      <c r="F1151" s="1">
        <v>0</v>
      </c>
      <c r="G1151" s="2">
        <f t="shared" si="22"/>
        <v>41039.18952</v>
      </c>
      <c r="H1151" s="2">
        <f t="shared" si="23"/>
        <v>0.48999999999068677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886512.35000000009</v>
      </c>
      <c r="D1152" s="1">
        <f>BILANCA!E175</f>
        <v>839491.2</v>
      </c>
      <c r="E1152" s="1">
        <v>0</v>
      </c>
      <c r="F1152" s="1">
        <v>0</v>
      </c>
      <c r="G1152" s="2">
        <f t="shared" si="22"/>
        <v>433568.61275000003</v>
      </c>
      <c r="H1152" s="2">
        <f t="shared" si="23"/>
        <v>0.55000000004656613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116088.44</v>
      </c>
      <c r="D1153" s="1">
        <f>BILANCA!E176</f>
        <v>102187.87</v>
      </c>
      <c r="E1153" s="1">
        <v>0</v>
      </c>
      <c r="F1153" s="1">
        <v>0</v>
      </c>
      <c r="G1153" s="2">
        <f t="shared" si="22"/>
        <v>54478.910600000003</v>
      </c>
      <c r="H1153" s="2">
        <f t="shared" si="23"/>
        <v>0.57000000000698492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114994.03</v>
      </c>
      <c r="D1154" s="1">
        <f>BILANCA!E177</f>
        <v>102187.87</v>
      </c>
      <c r="E1154" s="1">
        <v>0</v>
      </c>
      <c r="F1154" s="1">
        <v>0</v>
      </c>
      <c r="G1154" s="2">
        <f t="shared" si="22"/>
        <v>54612.230669999997</v>
      </c>
      <c r="H1154" s="2">
        <f t="shared" si="23"/>
        <v>0.16000000000349246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75343</v>
      </c>
      <c r="D1155" s="1">
        <f>BILANCA!E178</f>
        <v>84365.8</v>
      </c>
      <c r="E1155" s="1">
        <v>0</v>
      </c>
      <c r="F1155" s="1">
        <v>0</v>
      </c>
      <c r="G1155" s="2">
        <f t="shared" si="22"/>
        <v>41980.831200000001</v>
      </c>
      <c r="H1155" s="2">
        <f t="shared" si="23"/>
        <v>0.19999999999708962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4791.67</v>
      </c>
      <c r="D1156" s="1">
        <f>BILANCA!E179</f>
        <v>10505.86</v>
      </c>
      <c r="E1156" s="1">
        <v>0</v>
      </c>
      <c r="F1156" s="1">
        <v>0</v>
      </c>
      <c r="G1156" s="2">
        <f t="shared" si="22"/>
        <v>4463.9864699999998</v>
      </c>
      <c r="H1156" s="2">
        <f t="shared" si="23"/>
        <v>0.46999999999934516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142.4</v>
      </c>
      <c r="D1157" s="1">
        <f>BILANCA!E180</f>
        <v>113.84</v>
      </c>
      <c r="E1157" s="1">
        <v>0</v>
      </c>
      <c r="F1157" s="1">
        <v>0</v>
      </c>
      <c r="G1157" s="2">
        <f t="shared" si="22"/>
        <v>64.393920000000008</v>
      </c>
      <c r="H1157" s="2">
        <f t="shared" si="23"/>
        <v>0.56000000000000227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142.4</v>
      </c>
      <c r="D1160" s="1">
        <f>BILANCA!E183</f>
        <v>113.84</v>
      </c>
      <c r="E1160" s="1">
        <v>0</v>
      </c>
      <c r="F1160" s="1">
        <v>0</v>
      </c>
      <c r="G1160" s="2">
        <f t="shared" si="22"/>
        <v>65.504159999999999</v>
      </c>
      <c r="H1160" s="2">
        <f t="shared" si="23"/>
        <v>0.56000000000000227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34716.959999999999</v>
      </c>
      <c r="D1165" s="1">
        <f>BILANCA!E188</f>
        <v>7202.37</v>
      </c>
      <c r="E1165" s="1">
        <v>0</v>
      </c>
      <c r="F1165" s="1">
        <v>0</v>
      </c>
      <c r="G1165" s="2">
        <f t="shared" si="22"/>
        <v>8940.1494000000002</v>
      </c>
      <c r="H1165" s="2">
        <f t="shared" si="23"/>
        <v>0.41000000000076398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1094.4100000000001</v>
      </c>
      <c r="D1183" s="1">
        <f>BILANCA!E206</f>
        <v>0</v>
      </c>
      <c r="E1183" s="1">
        <v>0</v>
      </c>
      <c r="F1183" s="1">
        <v>0</v>
      </c>
      <c r="G1183" s="2">
        <f t="shared" si="22"/>
        <v>218.88200000000003</v>
      </c>
      <c r="H1183" s="2">
        <f t="shared" si="23"/>
        <v>0.41000000000008185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1094.4100000000001</v>
      </c>
      <c r="D1184" s="1">
        <f>BILANCA!E207</f>
        <v>0</v>
      </c>
      <c r="E1184" s="1">
        <v>0</v>
      </c>
      <c r="F1184" s="1">
        <v>0</v>
      </c>
      <c r="G1184" s="2">
        <f t="shared" si="22"/>
        <v>219.97641000000002</v>
      </c>
      <c r="H1184" s="2">
        <f t="shared" si="23"/>
        <v>0.41000000000008185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1094.4100000000001</v>
      </c>
      <c r="D1195" s="1">
        <f>BILANCA!E218</f>
        <v>0</v>
      </c>
      <c r="E1195" s="1">
        <v>0</v>
      </c>
      <c r="F1195" s="1">
        <v>0</v>
      </c>
      <c r="G1195" s="2">
        <f t="shared" si="22"/>
        <v>232.01492000000002</v>
      </c>
      <c r="H1195" s="2">
        <f t="shared" si="23"/>
        <v>0.41000000000008185</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770423.91</v>
      </c>
      <c r="D1214" s="1">
        <f>BILANCA!E237</f>
        <v>737303.33</v>
      </c>
      <c r="E1214" s="1">
        <v>0</v>
      </c>
      <c r="F1214" s="1">
        <v>0</v>
      </c>
      <c r="G1214" s="2">
        <f t="shared" si="22"/>
        <v>518602.06166999997</v>
      </c>
      <c r="H1214" s="2">
        <f t="shared" si="23"/>
        <v>0.41999999992549419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733021.1</v>
      </c>
      <c r="D1215" s="1">
        <f>BILANCA!E238</f>
        <v>732732.90999999992</v>
      </c>
      <c r="E1215" s="1">
        <v>0</v>
      </c>
      <c r="F1215" s="1">
        <v>0</v>
      </c>
      <c r="G1215" s="2">
        <f t="shared" si="22"/>
        <v>510048.96543999994</v>
      </c>
      <c r="H1215" s="2">
        <f t="shared" si="23"/>
        <v>0.19000000006053597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733021.1</v>
      </c>
      <c r="D1216" s="1">
        <f>BILANCA!E239</f>
        <v>732732.90999999992</v>
      </c>
      <c r="E1216" s="1">
        <v>0</v>
      </c>
      <c r="F1216" s="1">
        <v>0</v>
      </c>
      <c r="G1216" s="2">
        <f t="shared" si="22"/>
        <v>512247.45236</v>
      </c>
      <c r="H1216" s="2">
        <f t="shared" si="23"/>
        <v>0.19000000006053597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691907.51</v>
      </c>
      <c r="D1217" s="1">
        <f>BILANCA!E240</f>
        <v>688415.19</v>
      </c>
      <c r="E1217" s="1">
        <v>0</v>
      </c>
      <c r="F1217" s="1">
        <v>0</v>
      </c>
      <c r="G1217" s="2">
        <f t="shared" si="22"/>
        <v>484084.66625999997</v>
      </c>
      <c r="H1217" s="2">
        <f t="shared" si="23"/>
        <v>0.67999999993480742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41113.589999999997</v>
      </c>
      <c r="D1218" s="1">
        <f>BILANCA!E241</f>
        <v>44317.72</v>
      </c>
      <c r="E1218" s="1">
        <v>0</v>
      </c>
      <c r="F1218" s="1">
        <v>0</v>
      </c>
      <c r="G1218" s="2">
        <f t="shared" si="22"/>
        <v>30491.02205</v>
      </c>
      <c r="H1218" s="2">
        <f t="shared" si="23"/>
        <v>0.69000000000232831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36908.810000000012</v>
      </c>
      <c r="D1222" s="1">
        <f>BILANCA!E245</f>
        <v>770.42000000001281</v>
      </c>
      <c r="E1222" s="1">
        <v>0</v>
      </c>
      <c r="F1222" s="1">
        <v>0</v>
      </c>
      <c r="G1222" s="2">
        <f t="shared" si="22"/>
        <v>9189.4663500000097</v>
      </c>
      <c r="H1222" s="2">
        <f t="shared" si="23"/>
        <v>0.61000000000058208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120289.93000000001</v>
      </c>
      <c r="D1223" s="1">
        <f>BILANCA!E246</f>
        <v>86053.12000000001</v>
      </c>
      <c r="E1223" s="1">
        <v>0</v>
      </c>
      <c r="F1223" s="1">
        <v>0</v>
      </c>
      <c r="G1223" s="2">
        <f t="shared" si="22"/>
        <v>70175.080799999996</v>
      </c>
      <c r="H1223" s="2">
        <f t="shared" si="23"/>
        <v>0.19000000000232831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110729.58</v>
      </c>
      <c r="D1224" s="1">
        <f>BILANCA!E247</f>
        <v>76492.77</v>
      </c>
      <c r="E1224" s="1">
        <v>0</v>
      </c>
      <c r="F1224" s="1">
        <v>0</v>
      </c>
      <c r="G1224" s="2">
        <f t="shared" si="22"/>
        <v>63555.343919999999</v>
      </c>
      <c r="H1224" s="2">
        <f t="shared" si="23"/>
        <v>0.64999999999417923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9560.35</v>
      </c>
      <c r="D1226" s="1">
        <f>BILANCA!E249</f>
        <v>9560.35</v>
      </c>
      <c r="E1226" s="1">
        <v>0</v>
      </c>
      <c r="F1226" s="1">
        <v>0</v>
      </c>
      <c r="G1226" s="2">
        <f t="shared" si="22"/>
        <v>6969.4951500000006</v>
      </c>
      <c r="H1226" s="2">
        <f t="shared" si="23"/>
        <v>0.7000000000007276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83381.119999999995</v>
      </c>
      <c r="D1227" s="1">
        <f>BILANCA!E250</f>
        <v>85282.7</v>
      </c>
      <c r="E1227" s="1">
        <v>0</v>
      </c>
      <c r="F1227" s="1">
        <v>0</v>
      </c>
      <c r="G1227" s="2">
        <f t="shared" si="22"/>
        <v>61962.950879999989</v>
      </c>
      <c r="H1227" s="2">
        <f t="shared" si="23"/>
        <v>0.41999999999825377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83381.119999999995</v>
      </c>
      <c r="D1229" s="1">
        <f>BILANCA!E252</f>
        <v>85282.7</v>
      </c>
      <c r="E1229" s="1">
        <v>0</v>
      </c>
      <c r="F1229" s="1">
        <v>0</v>
      </c>
      <c r="G1229" s="2">
        <f t="shared" si="22"/>
        <v>62470.843919999999</v>
      </c>
      <c r="H1229" s="2">
        <f t="shared" si="23"/>
        <v>0.41999999999825377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494</v>
      </c>
      <c r="D1232" s="1">
        <f>BILANCA!E255</f>
        <v>3800</v>
      </c>
      <c r="E1232" s="1">
        <v>0</v>
      </c>
      <c r="F1232" s="1">
        <v>0</v>
      </c>
      <c r="G1232" s="2">
        <f t="shared" si="22"/>
        <v>2015.4060000000002</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297.26</v>
      </c>
      <c r="D1236" s="1">
        <f>BILANCA!E259</f>
        <v>0</v>
      </c>
      <c r="E1236" s="1">
        <v>0</v>
      </c>
      <c r="F1236" s="1">
        <v>0</v>
      </c>
      <c r="G1236" s="2">
        <f t="shared" si="22"/>
        <v>75.206779999999995</v>
      </c>
      <c r="H1236" s="2">
        <f t="shared" si="23"/>
        <v>0.25999999999999091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297.26</v>
      </c>
      <c r="D1237" s="1">
        <f>BILANCA!E260</f>
        <v>0</v>
      </c>
      <c r="E1237" s="1">
        <v>0</v>
      </c>
      <c r="F1237" s="1">
        <v>0</v>
      </c>
      <c r="G1237" s="2">
        <f t="shared" si="22"/>
        <v>75.504040000000003</v>
      </c>
      <c r="H1237" s="2">
        <f t="shared" si="23"/>
        <v>0.25999999999999091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494</v>
      </c>
      <c r="D1240" s="1">
        <f>BILANCA!E264</f>
        <v>3400</v>
      </c>
      <c r="E1240" s="1">
        <v>0</v>
      </c>
      <c r="F1240" s="1">
        <v>0</v>
      </c>
      <c r="G1240" s="2">
        <f t="shared" si="22"/>
        <v>1874.5580000000002</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400</v>
      </c>
      <c r="E1241" s="1">
        <v>0</v>
      </c>
      <c r="F1241" s="1">
        <v>0</v>
      </c>
      <c r="G1241" s="2">
        <f t="shared" si="22"/>
        <v>206.4</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13921.46</v>
      </c>
      <c r="D1244" s="1">
        <f>BILANCA!E268</f>
        <v>5279.96</v>
      </c>
      <c r="E1244" s="1">
        <v>0</v>
      </c>
      <c r="F1244" s="1">
        <v>0</v>
      </c>
      <c r="G1244" s="2">
        <f t="shared" si="24"/>
        <v>6389.6401800000003</v>
      </c>
      <c r="H1244" s="2">
        <f t="shared" si="23"/>
        <v>0.49999999999909051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34395.54</v>
      </c>
      <c r="D1263" s="1">
        <f>BILANCA!E287</f>
        <v>0</v>
      </c>
      <c r="E1263" s="1">
        <v>0</v>
      </c>
      <c r="F1263" s="1">
        <v>0</v>
      </c>
      <c r="G1263" s="2">
        <f t="shared" si="24"/>
        <v>9630.7512000000006</v>
      </c>
      <c r="H1263" s="2">
        <f t="shared" si="23"/>
        <v>0.45999999999912689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80598.490000000005</v>
      </c>
      <c r="D1264" s="1">
        <f>BILANCA!E288</f>
        <v>102187.87</v>
      </c>
      <c r="E1264" s="1">
        <v>0</v>
      </c>
      <c r="F1264" s="1">
        <v>0</v>
      </c>
      <c r="G1264" s="2">
        <f t="shared" si="24"/>
        <v>80077.758629999997</v>
      </c>
      <c r="H1264" s="2">
        <f t="shared" si="23"/>
        <v>0.6200000000098953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1094.4100000000001</v>
      </c>
      <c r="D1269" s="1">
        <f>BILANCA!E293</f>
        <v>0</v>
      </c>
      <c r="E1269" s="1">
        <v>0</v>
      </c>
      <c r="F1269" s="1">
        <v>0</v>
      </c>
      <c r="G1269" s="2">
        <f t="shared" si="24"/>
        <v>313.00126</v>
      </c>
      <c r="H1269" s="2">
        <f t="shared" si="23"/>
        <v>0.41000000000008185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20000</v>
      </c>
      <c r="D1273" s="1">
        <f>BILANCA!E297</f>
        <v>0</v>
      </c>
      <c r="E1273" s="1">
        <v>0</v>
      </c>
      <c r="F1273" s="1">
        <v>0</v>
      </c>
      <c r="G1273" s="2">
        <f t="shared" si="24"/>
        <v>5800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795.5</v>
      </c>
      <c r="D1274" s="1">
        <f>BILANCA!E298</f>
        <v>795.5</v>
      </c>
      <c r="E1274" s="1">
        <v>0</v>
      </c>
      <c r="F1274" s="1">
        <v>0</v>
      </c>
      <c r="G1274" s="2">
        <f t="shared" si="24"/>
        <v>694.47149999999999</v>
      </c>
      <c r="H1274" s="2">
        <f t="shared" si="23"/>
        <v>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13921.46</v>
      </c>
      <c r="D1278" s="1">
        <f>BILANCA!E302</f>
        <v>6406.87</v>
      </c>
      <c r="E1278" s="1">
        <v>0</v>
      </c>
      <c r="F1278" s="1">
        <v>0</v>
      </c>
      <c r="G1278" s="2">
        <f t="shared" si="24"/>
        <v>7886.8839999999991</v>
      </c>
      <c r="H1278" s="2">
        <f t="shared" si="23"/>
        <v>0.58999999999923602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973160.57</v>
      </c>
      <c r="D1408" s="1">
        <f>'RAS-funkcijski'!E114</f>
        <v>1170400.9000000001</v>
      </c>
      <c r="E1408" s="1">
        <v>0</v>
      </c>
      <c r="F1408" s="1">
        <v>0</v>
      </c>
      <c r="G1408" s="2">
        <f t="shared" si="24"/>
        <v>364535.86070000002</v>
      </c>
      <c r="H1408" s="2">
        <f t="shared" si="27"/>
        <v>0.52999999991152436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124.31</v>
      </c>
      <c r="E1409" s="1">
        <v>0</v>
      </c>
      <c r="F1409" s="1">
        <v>0</v>
      </c>
      <c r="G1409" s="2">
        <f t="shared" si="24"/>
        <v>27.596820000000001</v>
      </c>
      <c r="H1409" s="2">
        <f t="shared" si="27"/>
        <v>0.31000000000000227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124.31</v>
      </c>
      <c r="E1411" s="1">
        <v>0</v>
      </c>
      <c r="F1411" s="1">
        <v>0</v>
      </c>
      <c r="G1411" s="2">
        <f t="shared" si="24"/>
        <v>28.094060000000002</v>
      </c>
      <c r="H1411" s="2">
        <f t="shared" si="27"/>
        <v>0.31000000000000227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41640.21</v>
      </c>
      <c r="D1412" s="1">
        <f>'RAS-funkcijski'!E118</f>
        <v>12505.29</v>
      </c>
      <c r="E1412" s="1">
        <v>0</v>
      </c>
      <c r="F1412" s="1">
        <v>0</v>
      </c>
      <c r="G1412" s="2">
        <f t="shared" si="24"/>
        <v>7598.1900600000008</v>
      </c>
      <c r="H1412" s="2">
        <f t="shared" si="27"/>
        <v>0.5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41640.21</v>
      </c>
      <c r="D1414" s="1">
        <f>'RAS-funkcijski'!E120</f>
        <v>12505.29</v>
      </c>
      <c r="E1414" s="1">
        <v>0</v>
      </c>
      <c r="F1414" s="1">
        <v>0</v>
      </c>
      <c r="G1414" s="2">
        <f t="shared" si="24"/>
        <v>7731.4916400000002</v>
      </c>
      <c r="H1414" s="2">
        <f t="shared" si="27"/>
        <v>0.5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931520.36</v>
      </c>
      <c r="D1420" s="1">
        <f>'RAS-funkcijski'!E126</f>
        <v>1157771.3</v>
      </c>
      <c r="E1420" s="1">
        <v>0</v>
      </c>
      <c r="F1420" s="1">
        <v>0</v>
      </c>
      <c r="G1420" s="2">
        <f t="shared" si="24"/>
        <v>396141.68111999996</v>
      </c>
      <c r="H1420" s="2">
        <f t="shared" si="27"/>
        <v>0.66000000003259629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973160.57</v>
      </c>
      <c r="D1435" s="13">
        <f>'RAS-funkcijski'!E141</f>
        <v>1170400.9000000001</v>
      </c>
      <c r="E1435" s="13">
        <v>0</v>
      </c>
      <c r="F1435" s="13">
        <v>0</v>
      </c>
      <c r="G1435" s="14">
        <f t="shared" si="24"/>
        <v>454012.84469000006</v>
      </c>
      <c r="H1435" s="14">
        <f t="shared" si="27"/>
        <v>0.52999999991152436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49223.35</v>
      </c>
      <c r="D1436" s="6">
        <f>'P-VRIO'!E5</f>
        <v>49223.35</v>
      </c>
      <c r="E1436" s="6">
        <v>0</v>
      </c>
      <c r="F1436" s="6">
        <v>0</v>
      </c>
      <c r="G1436" s="7">
        <f t="shared" si="24"/>
        <v>147.67005</v>
      </c>
      <c r="H1436" s="7">
        <f t="shared" si="27"/>
        <v>0.69999999999708962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13704.33</v>
      </c>
      <c r="D1437" s="1">
        <f>'P-VRIO'!E6</f>
        <v>13704.33</v>
      </c>
      <c r="E1437" s="1">
        <v>0</v>
      </c>
      <c r="F1437" s="1">
        <v>0</v>
      </c>
      <c r="G1437" s="2">
        <f t="shared" si="24"/>
        <v>82.225980000000007</v>
      </c>
      <c r="H1437" s="2">
        <f t="shared" si="27"/>
        <v>0.65999999999985448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13704.33</v>
      </c>
      <c r="D1438" s="1">
        <f>'P-VRIO'!E7</f>
        <v>13704.33</v>
      </c>
      <c r="E1438" s="1">
        <v>0</v>
      </c>
      <c r="F1438" s="1">
        <v>0</v>
      </c>
      <c r="G1438" s="2">
        <f t="shared" si="24"/>
        <v>123.33897000000002</v>
      </c>
      <c r="H1438" s="2">
        <f t="shared" si="27"/>
        <v>0.65999999999985448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13704.33</v>
      </c>
      <c r="D1439" s="1">
        <f>'P-VRIO'!E8</f>
        <v>13704.33</v>
      </c>
      <c r="E1439" s="1">
        <v>0</v>
      </c>
      <c r="F1439" s="1">
        <v>0</v>
      </c>
      <c r="G1439" s="2">
        <f t="shared" si="24"/>
        <v>164.45196000000001</v>
      </c>
      <c r="H1439" s="2">
        <f t="shared" si="27"/>
        <v>0.65999999999985448</v>
      </c>
      <c r="I1439" s="10">
        <f t="shared" ref="I1439:I1444" si="28">G1439*H1439</f>
        <v>108.53829359997607</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35519.019999999997</v>
      </c>
      <c r="D1453" s="1">
        <f>'P-VRIO'!E22</f>
        <v>35519.019999999997</v>
      </c>
      <c r="E1453" s="1">
        <v>0</v>
      </c>
      <c r="F1453" s="1">
        <v>0</v>
      </c>
      <c r="G1453" s="2">
        <f t="shared" si="24"/>
        <v>1918.0270799999996</v>
      </c>
      <c r="H1453" s="2">
        <f t="shared" si="27"/>
        <v>3.9999999993597157E-2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35519.019999999997</v>
      </c>
      <c r="D1454" s="1">
        <f>'P-VRIO'!E23</f>
        <v>35519.019999999997</v>
      </c>
      <c r="E1454" s="1">
        <v>0</v>
      </c>
      <c r="F1454" s="1">
        <v>0</v>
      </c>
      <c r="G1454" s="2">
        <f t="shared" si="24"/>
        <v>2024.5841399999999</v>
      </c>
      <c r="H1454" s="2">
        <f t="shared" si="27"/>
        <v>3.9999999993597157E-2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35519.019999999997</v>
      </c>
      <c r="D1456" s="1">
        <f>'P-VRIO'!E25</f>
        <v>35519.019999999997</v>
      </c>
      <c r="E1456" s="1">
        <v>0</v>
      </c>
      <c r="F1456" s="1">
        <v>0</v>
      </c>
      <c r="G1456" s="2">
        <f t="shared" si="24"/>
        <v>2237.6982600000001</v>
      </c>
      <c r="H1456" s="2">
        <f t="shared" si="27"/>
        <v>3.9999999993597157E-2</v>
      </c>
      <c r="I1456" s="10">
        <f t="shared" si="30"/>
        <v>89.507930385672381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116088.44</v>
      </c>
      <c r="D1480" s="6"/>
      <c r="E1480" s="6">
        <v>0</v>
      </c>
      <c r="F1480" s="6">
        <v>0</v>
      </c>
      <c r="G1480" s="7">
        <f t="shared" ref="G1480:G1580" si="34">B1480/1000*C1480</f>
        <v>116.08844000000001</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1174237.0799999998</v>
      </c>
      <c r="D1481" s="1">
        <v>0</v>
      </c>
      <c r="E1481" s="1">
        <v>0</v>
      </c>
      <c r="F1481" s="1">
        <v>0</v>
      </c>
      <c r="G1481" s="2">
        <f t="shared" si="34"/>
        <v>2348.4741599999998</v>
      </c>
      <c r="H1481" s="2">
        <f t="shared" si="35"/>
        <v>7.9999999841675162E-2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1166544.3699999999</v>
      </c>
      <c r="D1483" s="1">
        <v>0</v>
      </c>
      <c r="E1483" s="1">
        <v>0</v>
      </c>
      <c r="F1483" s="1">
        <v>0</v>
      </c>
      <c r="G1483" s="2">
        <f t="shared" si="34"/>
        <v>4666.1774799999994</v>
      </c>
      <c r="H1483" s="2">
        <f t="shared" si="35"/>
        <v>0.36999999987892807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1043692.86</v>
      </c>
      <c r="D1484" s="1">
        <v>0</v>
      </c>
      <c r="E1484" s="1">
        <v>0</v>
      </c>
      <c r="F1484" s="1">
        <v>0</v>
      </c>
      <c r="G1484" s="2">
        <f t="shared" si="34"/>
        <v>5218.4642999999996</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112850.85</v>
      </c>
      <c r="D1485" s="1">
        <v>0</v>
      </c>
      <c r="E1485" s="1">
        <v>0</v>
      </c>
      <c r="F1485" s="1">
        <v>0</v>
      </c>
      <c r="G1485" s="2">
        <f t="shared" si="34"/>
        <v>677.10509999999999</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806.28</v>
      </c>
      <c r="D1486" s="1">
        <v>0</v>
      </c>
      <c r="E1486" s="1">
        <v>0</v>
      </c>
      <c r="F1486" s="1">
        <v>0</v>
      </c>
      <c r="G1486" s="2">
        <f t="shared" si="34"/>
        <v>5.6439599999999999</v>
      </c>
      <c r="H1486" s="2">
        <f t="shared" si="35"/>
        <v>0.27999999999997272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28.2</v>
      </c>
      <c r="D1489" s="1">
        <v>0</v>
      </c>
      <c r="E1489" s="1">
        <v>0</v>
      </c>
      <c r="F1489" s="1">
        <v>0</v>
      </c>
      <c r="G1489" s="2">
        <f t="shared" si="34"/>
        <v>0.28199999999999997</v>
      </c>
      <c r="H1489" s="2">
        <f t="shared" si="35"/>
        <v>0.19999999999999929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9166.18</v>
      </c>
      <c r="D1491" s="1">
        <v>0</v>
      </c>
      <c r="E1491" s="1">
        <v>0</v>
      </c>
      <c r="F1491" s="1">
        <v>0</v>
      </c>
      <c r="G1491" s="2">
        <f t="shared" si="34"/>
        <v>109.99416000000001</v>
      </c>
      <c r="H1491" s="2">
        <f t="shared" si="35"/>
        <v>0.18000000000029104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7692.71</v>
      </c>
      <c r="D1492" s="1">
        <v>0</v>
      </c>
      <c r="E1492" s="1">
        <v>0</v>
      </c>
      <c r="F1492" s="1">
        <v>0</v>
      </c>
      <c r="G1492" s="2">
        <f t="shared" si="34"/>
        <v>100.00523</v>
      </c>
      <c r="H1492" s="2">
        <f t="shared" si="35"/>
        <v>0.28999999999996362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1188137.6499999999</v>
      </c>
      <c r="D1499" s="1">
        <v>0</v>
      </c>
      <c r="E1499" s="1">
        <v>0</v>
      </c>
      <c r="F1499" s="1">
        <v>0</v>
      </c>
      <c r="G1499" s="2">
        <f t="shared" si="34"/>
        <v>23762.752999999997</v>
      </c>
      <c r="H1499" s="2">
        <f t="shared" si="35"/>
        <v>0.35000000009313226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1179350.53</v>
      </c>
      <c r="D1501" s="1">
        <v>0</v>
      </c>
      <c r="E1501" s="1">
        <v>0</v>
      </c>
      <c r="F1501" s="1">
        <v>0</v>
      </c>
      <c r="G1501" s="2">
        <f t="shared" si="34"/>
        <v>25945.711660000001</v>
      </c>
      <c r="H1501" s="2">
        <f t="shared" si="35"/>
        <v>0.46999999997206032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1034670.06</v>
      </c>
      <c r="D1502" s="1">
        <v>0</v>
      </c>
      <c r="E1502" s="1">
        <v>0</v>
      </c>
      <c r="F1502" s="1">
        <v>0</v>
      </c>
      <c r="G1502" s="2">
        <f t="shared" si="34"/>
        <v>23797.411380000001</v>
      </c>
      <c r="H1502" s="2">
        <f t="shared" si="35"/>
        <v>6.0000000055879354E-2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107136.66</v>
      </c>
      <c r="D1503" s="1">
        <v>0</v>
      </c>
      <c r="E1503" s="1">
        <v>0</v>
      </c>
      <c r="F1503" s="1">
        <v>0</v>
      </c>
      <c r="G1503" s="2">
        <f t="shared" si="34"/>
        <v>2571.2798400000001</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834.84</v>
      </c>
      <c r="D1504" s="1">
        <v>0</v>
      </c>
      <c r="E1504" s="1">
        <v>0</v>
      </c>
      <c r="F1504" s="1">
        <v>0</v>
      </c>
      <c r="G1504" s="2">
        <f t="shared" si="34"/>
        <v>20.871000000000002</v>
      </c>
      <c r="H1504" s="2">
        <f t="shared" si="35"/>
        <v>0.15999999999996817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28.2</v>
      </c>
      <c r="D1507" s="1">
        <v>0</v>
      </c>
      <c r="E1507" s="1">
        <v>0</v>
      </c>
      <c r="F1507" s="1">
        <v>0</v>
      </c>
      <c r="G1507" s="2">
        <f t="shared" si="34"/>
        <v>0.78959999999999997</v>
      </c>
      <c r="H1507" s="2">
        <f t="shared" si="35"/>
        <v>0.19999999999999929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36680.769999999997</v>
      </c>
      <c r="D1509" s="1">
        <v>0</v>
      </c>
      <c r="E1509" s="1">
        <v>0</v>
      </c>
      <c r="F1509" s="1">
        <v>0</v>
      </c>
      <c r="G1509" s="2">
        <f t="shared" si="34"/>
        <v>1100.4231</v>
      </c>
      <c r="H1509" s="2">
        <f t="shared" si="35"/>
        <v>0.23000000000320142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7692.71</v>
      </c>
      <c r="D1510" s="1">
        <v>0</v>
      </c>
      <c r="E1510" s="1">
        <v>0</v>
      </c>
      <c r="F1510" s="1">
        <v>0</v>
      </c>
      <c r="G1510" s="2">
        <f t="shared" si="34"/>
        <v>238.47400999999999</v>
      </c>
      <c r="H1510" s="2">
        <f t="shared" si="35"/>
        <v>0.28999999999996362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1094.4100000000001</v>
      </c>
      <c r="D1511" s="1">
        <v>0</v>
      </c>
      <c r="E1511" s="1">
        <v>0</v>
      </c>
      <c r="F1511" s="1">
        <v>0</v>
      </c>
      <c r="G1511" s="2">
        <f t="shared" si="34"/>
        <v>35.021120000000003</v>
      </c>
      <c r="H1511" s="2">
        <f t="shared" si="35"/>
        <v>0.41000000000008185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1094.4100000000001</v>
      </c>
      <c r="D1515" s="1">
        <v>0</v>
      </c>
      <c r="E1515" s="1">
        <v>0</v>
      </c>
      <c r="F1515" s="1">
        <v>0</v>
      </c>
      <c r="G1515" s="2">
        <f t="shared" si="34"/>
        <v>39.398760000000003</v>
      </c>
      <c r="H1515" s="2">
        <f t="shared" si="35"/>
        <v>0.41000000000008185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102187.86999999988</v>
      </c>
      <c r="D1517" s="1">
        <v>0</v>
      </c>
      <c r="E1517" s="1">
        <v>0</v>
      </c>
      <c r="F1517" s="1">
        <v>0</v>
      </c>
      <c r="G1517" s="2">
        <f t="shared" si="34"/>
        <v>3883.1390599999954</v>
      </c>
      <c r="H1517" s="2">
        <f t="shared" si="35"/>
        <v>0.13000000012107193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102187.87</v>
      </c>
      <c r="D1576" s="1">
        <v>0</v>
      </c>
      <c r="E1576" s="1">
        <v>0</v>
      </c>
      <c r="F1576" s="1">
        <v>0</v>
      </c>
      <c r="G1576" s="2">
        <f t="shared" si="34"/>
        <v>9912.2233899999992</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102187.87</v>
      </c>
      <c r="D1578" s="1">
        <v>0</v>
      </c>
      <c r="E1578" s="1">
        <v>0</v>
      </c>
      <c r="F1578" s="1">
        <v>0</v>
      </c>
      <c r="G1578" s="2">
        <f t="shared" si="34"/>
        <v>10116.599130000001</v>
      </c>
      <c r="H1578" s="2">
        <f t="shared" si="35"/>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18856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1003429.98</v>
      </c>
      <c r="I16" s="170">
        <f>'PR-RAS'!E6</f>
        <v>1129316.5900000001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970112.11</v>
      </c>
      <c r="I17" s="170">
        <f>'PR-RAS'!E151</f>
        <v>1162708.19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36908.80999999999</v>
      </c>
      <c r="I18" s="170">
        <f>'PR-RAS'!E645</f>
        <v>770.42000000010739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733021.1100000001</v>
      </c>
      <c r="I20" s="173">
        <f>BILANCA!E7</f>
        <v>732732.92000000016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153491.24</v>
      </c>
      <c r="I21" s="175">
        <f>BILANCA!E68</f>
        <v>106758.28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116088.44</v>
      </c>
      <c r="I22" s="175">
        <f>BILANCA!E176</f>
        <v>102187.87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770423.91</v>
      </c>
      <c r="I23" s="177">
        <f>BILANCA!E237</f>
        <v>737303.33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973160.57</v>
      </c>
      <c r="I27" s="175">
        <f>'RAS-funkcijski'!E114</f>
        <v>1170400.9000000001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973160.57</v>
      </c>
      <c r="I28" s="179">
        <f>'RAS-funkcijski'!E141</f>
        <v>1170400.9000000001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49223.35</v>
      </c>
      <c r="I29" s="173">
        <f>'P-VRIO'!E5</f>
        <v>49223.35</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35519.019999999997</v>
      </c>
      <c r="I30" s="175">
        <f>'P-VRIO'!E22</f>
        <v>35519.019999999997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116088.44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102187.86999999988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102187.87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4" zoomScaleNormal="100" workbookViewId="0">
      <selection activeCell="B416" sqref="B4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1003429.98</v>
      </c>
      <c r="E6" s="51">
        <f>E7+E44+E50+E82+E106+E124+E133+E139</f>
        <v>1129316.5900000001</v>
      </c>
      <c r="F6" s="52">
        <f t="shared" ref="F6:F131" si="0">IF(D6&lt;&gt;0,IF(E6/D6&gt;=100,"&gt;&gt;100",E6/D6*100),"-")</f>
        <v>112.54562974090132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865417.63</v>
      </c>
      <c r="E50" s="51">
        <f>E51+E54+E59+E62+E65+E68+E71+E74+E77</f>
        <v>1039574.7</v>
      </c>
      <c r="F50" s="52">
        <f t="shared" si="0"/>
        <v>120.12404924082722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837384.03</v>
      </c>
      <c r="E68" s="51">
        <f t="shared" si="15"/>
        <v>1039574.7</v>
      </c>
      <c r="F68" s="52">
        <f t="shared" si="0"/>
        <v>124.14551302106871</v>
      </c>
    </row>
    <row r="69" spans="1:6" ht="12.75" customHeight="1" x14ac:dyDescent="0.2">
      <c r="A69" s="53" t="s">
        <v>184</v>
      </c>
      <c r="B69" s="85" t="s">
        <v>185</v>
      </c>
      <c r="C69" s="50" t="s">
        <v>184</v>
      </c>
      <c r="D69" s="242">
        <v>836142.38</v>
      </c>
      <c r="E69" s="242">
        <v>1038916.49</v>
      </c>
      <c r="F69" s="52">
        <f t="shared" si="0"/>
        <v>124.25114607873363</v>
      </c>
    </row>
    <row r="70" spans="1:6" ht="24" x14ac:dyDescent="0.2">
      <c r="A70" s="53" t="s">
        <v>186</v>
      </c>
      <c r="B70" s="85" t="s">
        <v>187</v>
      </c>
      <c r="C70" s="50" t="s">
        <v>186</v>
      </c>
      <c r="D70" s="242">
        <v>1241.6500000000001</v>
      </c>
      <c r="E70" s="242">
        <v>658.21</v>
      </c>
      <c r="F70" s="52">
        <f t="shared" si="0"/>
        <v>53.010912898159702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28033.599999999999</v>
      </c>
      <c r="E74" s="51">
        <f t="shared" si="17"/>
        <v>0</v>
      </c>
      <c r="F74" s="52">
        <f t="shared" si="0"/>
        <v>0</v>
      </c>
    </row>
    <row r="75" spans="1:6" ht="12.75" customHeight="1" x14ac:dyDescent="0.2">
      <c r="A75" s="53" t="s">
        <v>196</v>
      </c>
      <c r="B75" s="85" t="s">
        <v>197</v>
      </c>
      <c r="C75" s="50" t="s">
        <v>196</v>
      </c>
      <c r="D75" s="242">
        <v>28033.599999999999</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715.91</v>
      </c>
      <c r="E82" s="51">
        <f t="shared" si="19"/>
        <v>514.04999999999995</v>
      </c>
      <c r="F82" s="52">
        <f t="shared" si="0"/>
        <v>71.803718344484636</v>
      </c>
    </row>
    <row r="83" spans="1:6" ht="12.75" customHeight="1" x14ac:dyDescent="0.2">
      <c r="A83" s="53">
        <v>641</v>
      </c>
      <c r="B83" s="85" t="s">
        <v>212</v>
      </c>
      <c r="C83" s="50" t="s">
        <v>213</v>
      </c>
      <c r="D83" s="51">
        <f t="shared" ref="D83:E83" si="20">SUM(D84:D90)</f>
        <v>1.1100000000000001</v>
      </c>
      <c r="E83" s="51">
        <f t="shared" si="20"/>
        <v>20.05</v>
      </c>
      <c r="F83" s="52">
        <f t="shared" si="0"/>
        <v>1806.3063063063062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1.1100000000000001</v>
      </c>
      <c r="E85" s="242">
        <v>20.05</v>
      </c>
      <c r="F85" s="52">
        <f t="shared" si="0"/>
        <v>1806.3063063063062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714.8</v>
      </c>
      <c r="E91" s="51">
        <f t="shared" si="21"/>
        <v>494</v>
      </c>
      <c r="F91" s="52">
        <f t="shared" si="0"/>
        <v>69.110240626748748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714.8</v>
      </c>
      <c r="E93" s="242">
        <v>494</v>
      </c>
      <c r="F93" s="52">
        <f t="shared" si="0"/>
        <v>69.110240626748748</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2823.32</v>
      </c>
      <c r="E106" s="51">
        <f t="shared" si="23"/>
        <v>147</v>
      </c>
      <c r="F106" s="52">
        <f t="shared" si="0"/>
        <v>5.2066361588484478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2823.32</v>
      </c>
      <c r="E112" s="51">
        <f t="shared" si="25"/>
        <v>147</v>
      </c>
      <c r="F112" s="52">
        <f t="shared" si="0"/>
        <v>5.2066361588484478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2823.32</v>
      </c>
      <c r="E117" s="242">
        <v>147</v>
      </c>
      <c r="F117" s="52">
        <f t="shared" si="0"/>
        <v>5.2066361588484478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2467</v>
      </c>
      <c r="F124" s="52" t="str">
        <f t="shared" si="0"/>
        <v>-</v>
      </c>
    </row>
    <row r="125" spans="1:6" ht="12.75" customHeight="1" x14ac:dyDescent="0.2">
      <c r="A125" s="53">
        <v>661</v>
      </c>
      <c r="B125" s="86" t="s">
        <v>296</v>
      </c>
      <c r="C125" s="50" t="s">
        <v>297</v>
      </c>
      <c r="D125" s="51">
        <f t="shared" ref="D125:E125" si="28">SUM(D126:D127)</f>
        <v>0</v>
      </c>
      <c r="E125" s="51">
        <f t="shared" si="28"/>
        <v>847</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847</v>
      </c>
      <c r="F127" s="52" t="str">
        <f t="shared" si="0"/>
        <v>-</v>
      </c>
    </row>
    <row r="128" spans="1:6" ht="24" x14ac:dyDescent="0.2">
      <c r="A128" s="53">
        <v>663</v>
      </c>
      <c r="B128" s="231" t="s">
        <v>302</v>
      </c>
      <c r="C128" s="50" t="s">
        <v>303</v>
      </c>
      <c r="D128" s="51">
        <f t="shared" ref="D128:E128" si="29">SUM(D129:D132)</f>
        <v>0</v>
      </c>
      <c r="E128" s="51">
        <f t="shared" si="29"/>
        <v>1620</v>
      </c>
      <c r="F128" s="52" t="str">
        <f t="shared" si="0"/>
        <v>-</v>
      </c>
    </row>
    <row r="129" spans="1:6" ht="12.75" customHeight="1" x14ac:dyDescent="0.2">
      <c r="A129" s="53">
        <v>6631</v>
      </c>
      <c r="B129" s="86" t="s">
        <v>304</v>
      </c>
      <c r="C129" s="50" t="s">
        <v>305</v>
      </c>
      <c r="D129" s="242">
        <v>0</v>
      </c>
      <c r="E129" s="242">
        <v>1620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134473.12</v>
      </c>
      <c r="E133" s="51">
        <f t="shared" si="30"/>
        <v>86613.84</v>
      </c>
      <c r="F133" s="52">
        <f t="shared" ref="F133:F223" si="31">IF(D133&lt;&gt;0,IF(E133/D133&gt;=100,"&gt;&gt;100",E133/D133*100),"-")</f>
        <v>64.409779441422941</v>
      </c>
    </row>
    <row r="134" spans="1:6" ht="24" x14ac:dyDescent="0.2">
      <c r="A134" s="53">
        <v>671</v>
      </c>
      <c r="B134" s="232" t="s">
        <v>314</v>
      </c>
      <c r="C134" s="50" t="s">
        <v>315</v>
      </c>
      <c r="D134" s="51">
        <f t="shared" ref="D134:E134" si="32">SUM(D135:D137)</f>
        <v>134473.12</v>
      </c>
      <c r="E134" s="51">
        <f t="shared" si="32"/>
        <v>86613.84</v>
      </c>
      <c r="F134" s="52">
        <f t="shared" si="31"/>
        <v>64.409779441422941</v>
      </c>
    </row>
    <row r="135" spans="1:6" ht="12.75" customHeight="1" x14ac:dyDescent="0.2">
      <c r="A135" s="53">
        <v>6711</v>
      </c>
      <c r="B135" s="85" t="s">
        <v>316</v>
      </c>
      <c r="C135" s="50" t="s">
        <v>317</v>
      </c>
      <c r="D135" s="242">
        <v>133400.16</v>
      </c>
      <c r="E135" s="242">
        <v>86426.84</v>
      </c>
      <c r="F135" s="52">
        <f t="shared" si="31"/>
        <v>64.787658425597087</v>
      </c>
    </row>
    <row r="136" spans="1:6" ht="24" x14ac:dyDescent="0.2">
      <c r="A136" s="53">
        <v>6712</v>
      </c>
      <c r="B136" s="232" t="s">
        <v>318</v>
      </c>
      <c r="C136" s="50" t="s">
        <v>319</v>
      </c>
      <c r="D136" s="242">
        <v>1072.96</v>
      </c>
      <c r="E136" s="242">
        <v>187</v>
      </c>
      <c r="F136" s="52">
        <f t="shared" si="31"/>
        <v>17.428422308380554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970112.11</v>
      </c>
      <c r="E151" s="51">
        <f t="shared" si="35"/>
        <v>1162708.19</v>
      </c>
      <c r="F151" s="52">
        <f t="shared" si="31"/>
        <v>119.85297142615816</v>
      </c>
    </row>
    <row r="152" spans="1:6" ht="12.75" customHeight="1" x14ac:dyDescent="0.2">
      <c r="A152" s="53">
        <v>31</v>
      </c>
      <c r="B152" s="85" t="s">
        <v>349</v>
      </c>
      <c r="C152" s="50" t="s">
        <v>35</v>
      </c>
      <c r="D152" s="51">
        <f t="shared" ref="D152:E152" si="36">D153+D158+D159</f>
        <v>861028.05999999994</v>
      </c>
      <c r="E152" s="51">
        <f t="shared" si="36"/>
        <v>1027723.3799999999</v>
      </c>
      <c r="F152" s="52">
        <f t="shared" si="31"/>
        <v>119.36003340007292</v>
      </c>
    </row>
    <row r="153" spans="1:6" ht="12.75" customHeight="1" x14ac:dyDescent="0.2">
      <c r="A153" s="53">
        <v>311</v>
      </c>
      <c r="B153" s="85" t="s">
        <v>350</v>
      </c>
      <c r="C153" s="50" t="s">
        <v>351</v>
      </c>
      <c r="D153" s="51">
        <f t="shared" ref="D153:E153" si="37">SUM(D154:D157)</f>
        <v>685019.07</v>
      </c>
      <c r="E153" s="51">
        <f t="shared" si="37"/>
        <v>849967.72</v>
      </c>
      <c r="F153" s="52">
        <f t="shared" si="31"/>
        <v>124.07942453339291</v>
      </c>
    </row>
    <row r="154" spans="1:6" ht="12.75" customHeight="1" x14ac:dyDescent="0.2">
      <c r="A154" s="53">
        <v>3111</v>
      </c>
      <c r="B154" s="85" t="s">
        <v>352</v>
      </c>
      <c r="C154" s="50" t="s">
        <v>353</v>
      </c>
      <c r="D154" s="242">
        <v>685019.07</v>
      </c>
      <c r="E154" s="242">
        <v>849967.72</v>
      </c>
      <c r="F154" s="52">
        <f t="shared" si="31"/>
        <v>124.07942453339291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65470.7</v>
      </c>
      <c r="E158" s="242">
        <v>37400.959999999999</v>
      </c>
      <c r="F158" s="52">
        <f t="shared" si="31"/>
        <v>57.126256478088678</v>
      </c>
    </row>
    <row r="159" spans="1:6" ht="12.75" customHeight="1" x14ac:dyDescent="0.2">
      <c r="A159" s="53">
        <v>313</v>
      </c>
      <c r="B159" s="85" t="s">
        <v>362</v>
      </c>
      <c r="C159" s="50" t="s">
        <v>363</v>
      </c>
      <c r="D159" s="51">
        <f t="shared" ref="D159:E159" si="38">SUM(D160:D162)</f>
        <v>110538.29</v>
      </c>
      <c r="E159" s="51">
        <f t="shared" si="38"/>
        <v>140354.70000000001</v>
      </c>
      <c r="F159" s="52">
        <f t="shared" si="31"/>
        <v>126.97382961144055</v>
      </c>
    </row>
    <row r="160" spans="1:6" ht="12.75" customHeight="1" x14ac:dyDescent="0.2">
      <c r="A160" s="53">
        <v>3131</v>
      </c>
      <c r="B160" s="85" t="s">
        <v>142</v>
      </c>
      <c r="C160" s="50" t="s">
        <v>364</v>
      </c>
      <c r="D160" s="242">
        <v>0</v>
      </c>
      <c r="E160" s="242">
        <v>23823.18</v>
      </c>
      <c r="F160" s="52" t="str">
        <f t="shared" si="31"/>
        <v>-</v>
      </c>
    </row>
    <row r="161" spans="1:6" ht="12.75" customHeight="1" x14ac:dyDescent="0.2">
      <c r="A161" s="53">
        <v>3132</v>
      </c>
      <c r="B161" s="85" t="s">
        <v>365</v>
      </c>
      <c r="C161" s="50" t="s">
        <v>366</v>
      </c>
      <c r="D161" s="242">
        <v>110538.29</v>
      </c>
      <c r="E161" s="242">
        <v>116531.52</v>
      </c>
      <c r="F161" s="52">
        <f t="shared" si="31"/>
        <v>105.42185879662152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107630.12000000001</v>
      </c>
      <c r="E163" s="51">
        <f t="shared" si="39"/>
        <v>133885.98000000001</v>
      </c>
      <c r="F163" s="52">
        <f t="shared" si="31"/>
        <v>124.3945282231405</v>
      </c>
    </row>
    <row r="164" spans="1:6" ht="12.75" customHeight="1" x14ac:dyDescent="0.2">
      <c r="A164" s="53">
        <v>321</v>
      </c>
      <c r="B164" s="85" t="s">
        <v>371</v>
      </c>
      <c r="C164" s="50" t="s">
        <v>372</v>
      </c>
      <c r="D164" s="51">
        <f t="shared" ref="D164:E164" si="40">SUM(D165:D168)</f>
        <v>38765.599999999999</v>
      </c>
      <c r="E164" s="51">
        <f t="shared" si="40"/>
        <v>40535.630000000005</v>
      </c>
      <c r="F164" s="52">
        <f t="shared" si="31"/>
        <v>104.56598117918981</v>
      </c>
    </row>
    <row r="165" spans="1:6" ht="12.75" customHeight="1" x14ac:dyDescent="0.2">
      <c r="A165" s="53">
        <v>3211</v>
      </c>
      <c r="B165" s="85" t="s">
        <v>373</v>
      </c>
      <c r="C165" s="50" t="s">
        <v>374</v>
      </c>
      <c r="D165" s="242">
        <v>3836.95</v>
      </c>
      <c r="E165" s="242">
        <v>6713.87</v>
      </c>
      <c r="F165" s="52">
        <f t="shared" si="31"/>
        <v>174.97934557395848</v>
      </c>
    </row>
    <row r="166" spans="1:6" ht="12.75" customHeight="1" x14ac:dyDescent="0.2">
      <c r="A166" s="53">
        <v>3212</v>
      </c>
      <c r="B166" s="85" t="s">
        <v>375</v>
      </c>
      <c r="C166" s="50" t="s">
        <v>376</v>
      </c>
      <c r="D166" s="242">
        <v>33927.870000000003</v>
      </c>
      <c r="E166" s="242">
        <v>28406.58</v>
      </c>
      <c r="F166" s="52">
        <f t="shared" si="31"/>
        <v>83.726387775006202</v>
      </c>
    </row>
    <row r="167" spans="1:6" ht="12.75" customHeight="1" x14ac:dyDescent="0.2">
      <c r="A167" s="53">
        <v>3213</v>
      </c>
      <c r="B167" s="85" t="s">
        <v>377</v>
      </c>
      <c r="C167" s="50" t="s">
        <v>378</v>
      </c>
      <c r="D167" s="242">
        <v>1000.78</v>
      </c>
      <c r="E167" s="242">
        <v>5415.18</v>
      </c>
      <c r="F167" s="52">
        <f t="shared" si="31"/>
        <v>541.09594516277309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34638.720000000001</v>
      </c>
      <c r="E169" s="51">
        <f t="shared" si="41"/>
        <v>35133.310000000005</v>
      </c>
      <c r="F169" s="52">
        <f t="shared" si="31"/>
        <v>101.42785299225838</v>
      </c>
    </row>
    <row r="170" spans="1:6" ht="12.75" customHeight="1" x14ac:dyDescent="0.2">
      <c r="A170" s="53">
        <v>3221</v>
      </c>
      <c r="B170" s="85" t="s">
        <v>383</v>
      </c>
      <c r="C170" s="50" t="s">
        <v>384</v>
      </c>
      <c r="D170" s="242">
        <v>5587.37</v>
      </c>
      <c r="E170" s="242">
        <v>7605.62</v>
      </c>
      <c r="F170" s="52">
        <f t="shared" si="31"/>
        <v>136.12164578325761</v>
      </c>
    </row>
    <row r="171" spans="1:6" ht="12.75" customHeight="1" x14ac:dyDescent="0.2">
      <c r="A171" s="53">
        <v>3222</v>
      </c>
      <c r="B171" s="85" t="s">
        <v>385</v>
      </c>
      <c r="C171" s="50" t="s">
        <v>386</v>
      </c>
      <c r="D171" s="242">
        <v>1351.43</v>
      </c>
      <c r="E171" s="242">
        <v>729.22</v>
      </c>
      <c r="F171" s="52">
        <f t="shared" si="31"/>
        <v>53.959139578076552</v>
      </c>
    </row>
    <row r="172" spans="1:6" ht="12.75" customHeight="1" x14ac:dyDescent="0.2">
      <c r="A172" s="53">
        <v>3223</v>
      </c>
      <c r="B172" s="85" t="s">
        <v>387</v>
      </c>
      <c r="C172" s="50" t="s">
        <v>388</v>
      </c>
      <c r="D172" s="242">
        <v>23904.76</v>
      </c>
      <c r="E172" s="242">
        <v>19051.38</v>
      </c>
      <c r="F172" s="52">
        <f t="shared" si="31"/>
        <v>79.697014318487206</v>
      </c>
    </row>
    <row r="173" spans="1:6" ht="12.75" customHeight="1" x14ac:dyDescent="0.2">
      <c r="A173" s="53">
        <v>3224</v>
      </c>
      <c r="B173" s="85" t="s">
        <v>389</v>
      </c>
      <c r="C173" s="50" t="s">
        <v>390</v>
      </c>
      <c r="D173" s="242">
        <v>2912.62</v>
      </c>
      <c r="E173" s="242">
        <v>6756.82</v>
      </c>
      <c r="F173" s="52">
        <f t="shared" si="31"/>
        <v>231.98426159265543</v>
      </c>
    </row>
    <row r="174" spans="1:6" ht="12.75" customHeight="1" x14ac:dyDescent="0.2">
      <c r="A174" s="53">
        <v>3225</v>
      </c>
      <c r="B174" s="85" t="s">
        <v>391</v>
      </c>
      <c r="C174" s="50" t="s">
        <v>392</v>
      </c>
      <c r="D174" s="242">
        <v>395.74</v>
      </c>
      <c r="E174" s="242">
        <v>915.47</v>
      </c>
      <c r="F174" s="52">
        <f t="shared" si="31"/>
        <v>231.33117703542729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486.8</v>
      </c>
      <c r="E176" s="242">
        <v>74.8</v>
      </c>
      <c r="F176" s="52">
        <f t="shared" si="31"/>
        <v>15.365653245686111</v>
      </c>
    </row>
    <row r="177" spans="1:6" ht="12.75" customHeight="1" x14ac:dyDescent="0.2">
      <c r="A177" s="53">
        <v>323</v>
      </c>
      <c r="B177" s="85" t="s">
        <v>397</v>
      </c>
      <c r="C177" s="50" t="s">
        <v>398</v>
      </c>
      <c r="D177" s="51">
        <f t="shared" ref="D177:E177" si="42">SUM(D178:D186)</f>
        <v>24608.560000000001</v>
      </c>
      <c r="E177" s="51">
        <f t="shared" si="42"/>
        <v>32244.32</v>
      </c>
      <c r="F177" s="52">
        <f t="shared" si="31"/>
        <v>131.02887775635793</v>
      </c>
    </row>
    <row r="178" spans="1:6" ht="12.75" customHeight="1" x14ac:dyDescent="0.2">
      <c r="A178" s="53">
        <v>3231</v>
      </c>
      <c r="B178" s="85" t="s">
        <v>399</v>
      </c>
      <c r="C178" s="50" t="s">
        <v>400</v>
      </c>
      <c r="D178" s="242">
        <v>2752.64</v>
      </c>
      <c r="E178" s="242">
        <v>2746.47</v>
      </c>
      <c r="F178" s="52">
        <f t="shared" si="31"/>
        <v>99.775851546152055</v>
      </c>
    </row>
    <row r="179" spans="1:6" ht="12.75" customHeight="1" x14ac:dyDescent="0.2">
      <c r="A179" s="53">
        <v>3232</v>
      </c>
      <c r="B179" s="85" t="s">
        <v>401</v>
      </c>
      <c r="C179" s="50" t="s">
        <v>402</v>
      </c>
      <c r="D179" s="242">
        <v>4284.29</v>
      </c>
      <c r="E179" s="242">
        <v>10264.75</v>
      </c>
      <c r="F179" s="52">
        <f t="shared" si="31"/>
        <v>239.59045722861899</v>
      </c>
    </row>
    <row r="180" spans="1:6" ht="12.75" customHeight="1" x14ac:dyDescent="0.2">
      <c r="A180" s="53">
        <v>3233</v>
      </c>
      <c r="B180" s="85" t="s">
        <v>403</v>
      </c>
      <c r="C180" s="50" t="s">
        <v>404</v>
      </c>
      <c r="D180" s="242">
        <v>376.29</v>
      </c>
      <c r="E180" s="242">
        <v>3965.64</v>
      </c>
      <c r="F180" s="52">
        <f t="shared" si="31"/>
        <v>1053.8786574184803</v>
      </c>
    </row>
    <row r="181" spans="1:6" ht="12.75" customHeight="1" x14ac:dyDescent="0.2">
      <c r="A181" s="53">
        <v>3234</v>
      </c>
      <c r="B181" s="85" t="s">
        <v>405</v>
      </c>
      <c r="C181" s="50" t="s">
        <v>406</v>
      </c>
      <c r="D181" s="242">
        <v>6152.5</v>
      </c>
      <c r="E181" s="242">
        <v>6733.1</v>
      </c>
      <c r="F181" s="52">
        <f t="shared" si="31"/>
        <v>109.43681430312881</v>
      </c>
    </row>
    <row r="182" spans="1:6" ht="12.75" customHeight="1" x14ac:dyDescent="0.2">
      <c r="A182" s="53">
        <v>3235</v>
      </c>
      <c r="B182" s="85" t="s">
        <v>407</v>
      </c>
      <c r="C182" s="50" t="s">
        <v>408</v>
      </c>
      <c r="D182" s="242">
        <v>1813.16</v>
      </c>
      <c r="E182" s="242">
        <v>431.72</v>
      </c>
      <c r="F182" s="52">
        <f t="shared" si="31"/>
        <v>23.810364225992192</v>
      </c>
    </row>
    <row r="183" spans="1:6" ht="12.75" customHeight="1" x14ac:dyDescent="0.2">
      <c r="A183" s="53">
        <v>3236</v>
      </c>
      <c r="B183" s="85" t="s">
        <v>409</v>
      </c>
      <c r="C183" s="50" t="s">
        <v>410</v>
      </c>
      <c r="D183" s="242">
        <v>48.08</v>
      </c>
      <c r="E183" s="242">
        <v>2422.15</v>
      </c>
      <c r="F183" s="52">
        <f t="shared" si="31"/>
        <v>5037.7495840266229</v>
      </c>
    </row>
    <row r="184" spans="1:6" ht="12.75" customHeight="1" x14ac:dyDescent="0.2">
      <c r="A184" s="53">
        <v>3237</v>
      </c>
      <c r="B184" s="85" t="s">
        <v>411</v>
      </c>
      <c r="C184" s="50" t="s">
        <v>412</v>
      </c>
      <c r="D184" s="242">
        <v>8181.6</v>
      </c>
      <c r="E184" s="242">
        <v>5434.74</v>
      </c>
      <c r="F184" s="52">
        <f t="shared" si="31"/>
        <v>66.426371369903194</v>
      </c>
    </row>
    <row r="185" spans="1:6" ht="12.75" customHeight="1" x14ac:dyDescent="0.2">
      <c r="A185" s="53">
        <v>3238</v>
      </c>
      <c r="B185" s="85" t="s">
        <v>413</v>
      </c>
      <c r="C185" s="50" t="s">
        <v>414</v>
      </c>
      <c r="D185" s="242">
        <v>0</v>
      </c>
      <c r="E185" s="242">
        <v>75</v>
      </c>
      <c r="F185" s="52" t="str">
        <f t="shared" si="31"/>
        <v>-</v>
      </c>
    </row>
    <row r="186" spans="1:6" ht="12.75" customHeight="1" x14ac:dyDescent="0.2">
      <c r="A186" s="53">
        <v>3239</v>
      </c>
      <c r="B186" s="85" t="s">
        <v>415</v>
      </c>
      <c r="C186" s="50" t="s">
        <v>416</v>
      </c>
      <c r="D186" s="242">
        <v>1000</v>
      </c>
      <c r="E186" s="242">
        <v>170.75</v>
      </c>
      <c r="F186" s="52">
        <f t="shared" si="31"/>
        <v>17.075000000000003</v>
      </c>
    </row>
    <row r="187" spans="1:6" ht="12.75" customHeight="1" x14ac:dyDescent="0.2">
      <c r="A187" s="53">
        <v>324</v>
      </c>
      <c r="B187" s="85" t="s">
        <v>417</v>
      </c>
      <c r="C187" s="50" t="s">
        <v>418</v>
      </c>
      <c r="D187" s="242">
        <v>50</v>
      </c>
      <c r="E187" s="242">
        <v>22139.96</v>
      </c>
      <c r="F187" s="52" t="str">
        <f t="shared" si="31"/>
        <v>&gt;&gt;100</v>
      </c>
    </row>
    <row r="188" spans="1:6" ht="12.75" customHeight="1" x14ac:dyDescent="0.2">
      <c r="A188" s="53">
        <v>329</v>
      </c>
      <c r="B188" s="85" t="s">
        <v>419</v>
      </c>
      <c r="C188" s="50" t="s">
        <v>420</v>
      </c>
      <c r="D188" s="51">
        <f t="shared" ref="D188:E188" si="43">SUM(D189:D195)</f>
        <v>9567.24</v>
      </c>
      <c r="E188" s="51">
        <f t="shared" si="43"/>
        <v>3832.7599999999998</v>
      </c>
      <c r="F188" s="52">
        <f t="shared" si="31"/>
        <v>40.061292493969006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725.56</v>
      </c>
      <c r="E190" s="242">
        <v>713.51</v>
      </c>
      <c r="F190" s="52">
        <f t="shared" si="31"/>
        <v>98.339213848613497</v>
      </c>
    </row>
    <row r="191" spans="1:6" ht="12.75" customHeight="1" x14ac:dyDescent="0.2">
      <c r="A191" s="53">
        <v>3293</v>
      </c>
      <c r="B191" s="85" t="s">
        <v>425</v>
      </c>
      <c r="C191" s="50" t="s">
        <v>426</v>
      </c>
      <c r="D191" s="242">
        <v>428.89</v>
      </c>
      <c r="E191" s="242">
        <v>1834.52</v>
      </c>
      <c r="F191" s="52">
        <f t="shared" si="31"/>
        <v>427.73671570799036</v>
      </c>
    </row>
    <row r="192" spans="1:6" ht="12.75" customHeight="1" x14ac:dyDescent="0.2">
      <c r="A192" s="53">
        <v>3294</v>
      </c>
      <c r="B192" s="85" t="s">
        <v>427</v>
      </c>
      <c r="C192" s="50" t="s">
        <v>428</v>
      </c>
      <c r="D192" s="242">
        <v>145</v>
      </c>
      <c r="E192" s="242">
        <v>145</v>
      </c>
      <c r="F192" s="52">
        <f t="shared" si="31"/>
        <v>100</v>
      </c>
    </row>
    <row r="193" spans="1:6" ht="12.75" customHeight="1" x14ac:dyDescent="0.2">
      <c r="A193" s="53">
        <v>3295</v>
      </c>
      <c r="B193" s="85" t="s">
        <v>429</v>
      </c>
      <c r="C193" s="50" t="s">
        <v>430</v>
      </c>
      <c r="D193" s="242">
        <v>1030.8499999999999</v>
      </c>
      <c r="E193" s="242">
        <v>274.35000000000002</v>
      </c>
      <c r="F193" s="52">
        <f t="shared" si="31"/>
        <v>26.613959353931229</v>
      </c>
    </row>
    <row r="194" spans="1:6" ht="12.75" customHeight="1" x14ac:dyDescent="0.2">
      <c r="A194" s="53" t="s">
        <v>431</v>
      </c>
      <c r="B194" s="85" t="s">
        <v>432</v>
      </c>
      <c r="C194" s="50" t="s">
        <v>431</v>
      </c>
      <c r="D194" s="242">
        <v>4447.09</v>
      </c>
      <c r="E194" s="242">
        <v>750.38</v>
      </c>
      <c r="F194" s="52">
        <f t="shared" si="31"/>
        <v>16.873506045526398</v>
      </c>
    </row>
    <row r="195" spans="1:6" ht="12.75" customHeight="1" x14ac:dyDescent="0.2">
      <c r="A195" s="53">
        <v>3299</v>
      </c>
      <c r="B195" s="85" t="s">
        <v>433</v>
      </c>
      <c r="C195" s="50" t="s">
        <v>434</v>
      </c>
      <c r="D195" s="242">
        <v>2789.85</v>
      </c>
      <c r="E195" s="242">
        <v>115</v>
      </c>
      <c r="F195" s="52">
        <f t="shared" si="31"/>
        <v>4.1220854167786802</v>
      </c>
    </row>
    <row r="196" spans="1:6" ht="12.75" customHeight="1" x14ac:dyDescent="0.2">
      <c r="A196" s="53">
        <v>34</v>
      </c>
      <c r="B196" s="232" t="s">
        <v>435</v>
      </c>
      <c r="C196" s="50" t="s">
        <v>436</v>
      </c>
      <c r="D196" s="51">
        <f t="shared" ref="D196:E196" si="44">D197+D202+D210</f>
        <v>1162.25</v>
      </c>
      <c r="E196" s="51">
        <f t="shared" si="44"/>
        <v>806.28000000000009</v>
      </c>
      <c r="F196" s="52">
        <f t="shared" si="31"/>
        <v>69.372338137233825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1162.25</v>
      </c>
      <c r="E210" s="51">
        <f t="shared" si="47"/>
        <v>806.28000000000009</v>
      </c>
      <c r="F210" s="52">
        <f t="shared" si="31"/>
        <v>69.372338137233825</v>
      </c>
    </row>
    <row r="211" spans="1:6" ht="12.75" customHeight="1" x14ac:dyDescent="0.2">
      <c r="A211" s="53">
        <v>3431</v>
      </c>
      <c r="B211" s="232" t="s">
        <v>465</v>
      </c>
      <c r="C211" s="50" t="s">
        <v>466</v>
      </c>
      <c r="D211" s="242">
        <v>892.65</v>
      </c>
      <c r="E211" s="242">
        <v>796.44</v>
      </c>
      <c r="F211" s="52">
        <f t="shared" si="31"/>
        <v>89.22197949924383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4.1500000000000004</v>
      </c>
      <c r="E213" s="242">
        <v>9.84</v>
      </c>
      <c r="F213" s="52">
        <f t="shared" si="31"/>
        <v>237.10843373493975</v>
      </c>
    </row>
    <row r="214" spans="1:6" ht="12.75" customHeight="1" x14ac:dyDescent="0.2">
      <c r="A214" s="53">
        <v>3434</v>
      </c>
      <c r="B214" s="85" t="s">
        <v>471</v>
      </c>
      <c r="C214" s="50" t="s">
        <v>472</v>
      </c>
      <c r="D214" s="242">
        <v>265.45</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28.2</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28.2</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28.2</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291.68</v>
      </c>
      <c r="E263" s="51">
        <f t="shared" si="68"/>
        <v>264.35000000000002</v>
      </c>
      <c r="F263" s="52">
        <f t="shared" ref="F263:F267" si="69">IF(D263&lt;&gt;0,IF(E263/D263&gt;=100,"&gt;&gt;100",E263/D263*100),"-")</f>
        <v>90.630142622051565</v>
      </c>
    </row>
    <row r="264" spans="1:6" ht="12.75" customHeight="1" x14ac:dyDescent="0.2">
      <c r="A264" s="53">
        <v>381</v>
      </c>
      <c r="B264" s="85" t="s">
        <v>567</v>
      </c>
      <c r="C264" s="50" t="s">
        <v>568</v>
      </c>
      <c r="D264" s="51">
        <f t="shared" ref="D264:E264" si="70">SUM(D265:D267)</f>
        <v>291.68</v>
      </c>
      <c r="E264" s="51">
        <f t="shared" si="70"/>
        <v>264.35000000000002</v>
      </c>
      <c r="F264" s="52">
        <f t="shared" si="69"/>
        <v>90.630142622051565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291.68</v>
      </c>
      <c r="E266" s="242">
        <v>264.35000000000002</v>
      </c>
      <c r="F266" s="52">
        <f t="shared" si="69"/>
        <v>90.630142622051565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970112.11</v>
      </c>
      <c r="E289" s="51">
        <f t="shared" si="79"/>
        <v>1162708.19</v>
      </c>
      <c r="F289" s="52">
        <f t="shared" si="76"/>
        <v>119.85297142615816</v>
      </c>
    </row>
    <row r="290" spans="1:6" ht="12.75" customHeight="1" x14ac:dyDescent="0.2">
      <c r="A290" s="53" t="s">
        <v>608</v>
      </c>
      <c r="B290" s="85" t="s">
        <v>619</v>
      </c>
      <c r="C290" s="50" t="s">
        <v>620</v>
      </c>
      <c r="D290" s="51">
        <f>IF(D6&gt;=D289,D6-D289,0)</f>
        <v>33317.869999999995</v>
      </c>
      <c r="E290" s="51">
        <f>IF(E6&gt;=E289,E6-E289,0)</f>
        <v>0</v>
      </c>
      <c r="F290" s="52">
        <f t="shared" si="76"/>
        <v>0</v>
      </c>
    </row>
    <row r="291" spans="1:6" ht="12.75" customHeight="1" x14ac:dyDescent="0.2">
      <c r="A291" s="53" t="s">
        <v>608</v>
      </c>
      <c r="B291" s="85" t="s">
        <v>621</v>
      </c>
      <c r="C291" s="50" t="s">
        <v>622</v>
      </c>
      <c r="D291" s="51">
        <f>IF(D289&gt;=D6,D289-D6,0)</f>
        <v>0</v>
      </c>
      <c r="E291" s="51">
        <f>IF(E289&gt;=E6,E289-E6,0)</f>
        <v>33391.59999999986</v>
      </c>
      <c r="F291" s="52" t="str">
        <f t="shared" si="76"/>
        <v>-</v>
      </c>
    </row>
    <row r="292" spans="1:6" ht="12.75" customHeight="1" x14ac:dyDescent="0.2">
      <c r="A292" s="53">
        <v>92211</v>
      </c>
      <c r="B292" s="85" t="s">
        <v>623</v>
      </c>
      <c r="C292" s="50" t="s">
        <v>624</v>
      </c>
      <c r="D292" s="242">
        <v>79318.98</v>
      </c>
      <c r="E292" s="242">
        <v>110729.58</v>
      </c>
      <c r="F292" s="52">
        <f t="shared" si="76"/>
        <v>139.6003579471143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494</v>
      </c>
      <c r="E294" s="242">
        <v>3800</v>
      </c>
      <c r="F294" s="52">
        <f t="shared" si="76"/>
        <v>769.23076923076928</v>
      </c>
    </row>
    <row r="295" spans="1:6" ht="24" x14ac:dyDescent="0.2">
      <c r="A295" s="53">
        <v>9661</v>
      </c>
      <c r="B295" s="85" t="s">
        <v>629</v>
      </c>
      <c r="C295" s="50" t="s">
        <v>630</v>
      </c>
      <c r="D295" s="242">
        <v>0</v>
      </c>
      <c r="E295" s="242">
        <v>3800</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446.21</v>
      </c>
      <c r="E298" s="51">
        <f t="shared" si="80"/>
        <v>4945.92</v>
      </c>
      <c r="F298" s="52">
        <f t="shared" ref="F298:F418" si="81">IF(D298&lt;&gt;0,IF(E298/D298&gt;=100,"&gt;&gt;100",E298/D298*100),"-")</f>
        <v>1108.4287667241883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446.21</v>
      </c>
      <c r="E311" s="51">
        <f t="shared" si="85"/>
        <v>4945.92</v>
      </c>
      <c r="F311" s="52">
        <f t="shared" si="81"/>
        <v>1108.4287667241883</v>
      </c>
    </row>
    <row r="312" spans="1:6" ht="12.75" customHeight="1" x14ac:dyDescent="0.2">
      <c r="A312" s="53">
        <v>721</v>
      </c>
      <c r="B312" s="85" t="s">
        <v>662</v>
      </c>
      <c r="C312" s="50" t="s">
        <v>663</v>
      </c>
      <c r="D312" s="51">
        <f t="shared" ref="D312:E312" si="86">SUM(D313:D316)</f>
        <v>446.21</v>
      </c>
      <c r="E312" s="51">
        <f t="shared" si="86"/>
        <v>445.92</v>
      </c>
      <c r="F312" s="52">
        <f t="shared" si="81"/>
        <v>99.935008180004942</v>
      </c>
    </row>
    <row r="313" spans="1:6" ht="12.75" customHeight="1" x14ac:dyDescent="0.2">
      <c r="A313" s="53">
        <v>7211</v>
      </c>
      <c r="B313" s="85" t="s">
        <v>664</v>
      </c>
      <c r="C313" s="50" t="s">
        <v>665</v>
      </c>
      <c r="D313" s="242">
        <v>446.21</v>
      </c>
      <c r="E313" s="242">
        <v>445.92</v>
      </c>
      <c r="F313" s="52">
        <f t="shared" si="81"/>
        <v>99.935008180004942</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4500</v>
      </c>
      <c r="F326" s="52" t="str">
        <f t="shared" si="81"/>
        <v>-</v>
      </c>
    </row>
    <row r="327" spans="1:6" ht="12.75" customHeight="1" x14ac:dyDescent="0.2">
      <c r="A327" s="53">
        <v>7231</v>
      </c>
      <c r="B327" s="85" t="s">
        <v>692</v>
      </c>
      <c r="C327" s="50" t="s">
        <v>693</v>
      </c>
      <c r="D327" s="242">
        <v>0</v>
      </c>
      <c r="E327" s="242">
        <v>4500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3048.46</v>
      </c>
      <c r="E350" s="51">
        <f t="shared" si="95"/>
        <v>7692.7099999999991</v>
      </c>
      <c r="F350" s="52">
        <f t="shared" si="81"/>
        <v>252.34741476023959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3048.46</v>
      </c>
      <c r="E363" s="51">
        <f t="shared" si="99"/>
        <v>7692.7099999999991</v>
      </c>
      <c r="F363" s="52">
        <f t="shared" si="81"/>
        <v>252.34741476023959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2182.7199999999998</v>
      </c>
      <c r="E369" s="51">
        <f t="shared" si="101"/>
        <v>2285.9</v>
      </c>
      <c r="F369" s="52">
        <f t="shared" si="81"/>
        <v>104.72712945315938</v>
      </c>
    </row>
    <row r="370" spans="1:6" ht="12.75" customHeight="1" x14ac:dyDescent="0.2">
      <c r="A370" s="53">
        <v>4221</v>
      </c>
      <c r="B370" s="85" t="s">
        <v>674</v>
      </c>
      <c r="C370" s="50" t="s">
        <v>766</v>
      </c>
      <c r="D370" s="242">
        <v>1659.86</v>
      </c>
      <c r="E370" s="242">
        <v>2098.9</v>
      </c>
      <c r="F370" s="52">
        <f t="shared" si="81"/>
        <v>126.45042352969529</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187</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522.86</v>
      </c>
      <c r="E375" s="242"/>
      <c r="F375" s="52">
        <f t="shared" si="81"/>
        <v>0</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4500</v>
      </c>
      <c r="F378" s="52" t="str">
        <f t="shared" si="81"/>
        <v>-</v>
      </c>
    </row>
    <row r="379" spans="1:6" ht="12.75" customHeight="1" x14ac:dyDescent="0.2">
      <c r="A379" s="53">
        <v>4231</v>
      </c>
      <c r="B379" s="85" t="s">
        <v>692</v>
      </c>
      <c r="C379" s="50" t="s">
        <v>777</v>
      </c>
      <c r="D379" s="242">
        <v>0</v>
      </c>
      <c r="E379" s="242">
        <v>4500</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865.74</v>
      </c>
      <c r="E383" s="51">
        <f t="shared" si="103"/>
        <v>906.81</v>
      </c>
      <c r="F383" s="52">
        <f t="shared" si="81"/>
        <v>104.74391849747036</v>
      </c>
    </row>
    <row r="384" spans="1:6" ht="12.75" customHeight="1" x14ac:dyDescent="0.2">
      <c r="A384" s="53">
        <v>4241</v>
      </c>
      <c r="B384" s="85" t="s">
        <v>783</v>
      </c>
      <c r="C384" s="50" t="s">
        <v>784</v>
      </c>
      <c r="D384" s="242">
        <v>865.74</v>
      </c>
      <c r="E384" s="242">
        <v>906.81</v>
      </c>
      <c r="F384" s="52">
        <f t="shared" si="81"/>
        <v>104.74391849747036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2602.25</v>
      </c>
      <c r="E408" s="51">
        <f t="shared" si="111"/>
        <v>2746.7899999999991</v>
      </c>
      <c r="F408" s="52">
        <f t="shared" si="81"/>
        <v>105.55442405610526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82686.14</v>
      </c>
      <c r="E410" s="242">
        <v>83381.119999999995</v>
      </c>
      <c r="F410" s="52">
        <f t="shared" si="81"/>
        <v>100.84050362007466</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1003876.19</v>
      </c>
      <c r="E412" s="51">
        <f>E6+E298</f>
        <v>1134262.51</v>
      </c>
      <c r="F412" s="52">
        <f t="shared" si="81"/>
        <v>112.98828693207676</v>
      </c>
    </row>
    <row r="413" spans="1:6" ht="12.75" customHeight="1" x14ac:dyDescent="0.2">
      <c r="A413" s="53" t="s">
        <v>608</v>
      </c>
      <c r="B413" s="85" t="s">
        <v>831</v>
      </c>
      <c r="C413" s="50" t="s">
        <v>832</v>
      </c>
      <c r="D413" s="51">
        <f t="shared" ref="D413:E413" si="112">D289+D350</f>
        <v>973160.57</v>
      </c>
      <c r="E413" s="51">
        <f t="shared" si="112"/>
        <v>1170400.8999999999</v>
      </c>
      <c r="F413" s="52">
        <f t="shared" si="81"/>
        <v>120.26801496899941</v>
      </c>
    </row>
    <row r="414" spans="1:6" ht="12.75" customHeight="1" x14ac:dyDescent="0.2">
      <c r="A414" s="53" t="s">
        <v>608</v>
      </c>
      <c r="B414" s="85" t="s">
        <v>833</v>
      </c>
      <c r="C414" s="50" t="s">
        <v>834</v>
      </c>
      <c r="D414" s="51">
        <f t="shared" ref="D414:E414" si="113">IF(D412&gt;=D413,D412-D413,0)</f>
        <v>30715.619999999995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36138.389999999898</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27348.460000000006</v>
      </c>
      <c r="F416" s="52" t="str">
        <f t="shared" si="81"/>
        <v>-</v>
      </c>
    </row>
    <row r="417" spans="1:6" ht="12.75" customHeight="1" x14ac:dyDescent="0.2">
      <c r="A417" s="60" t="s">
        <v>837</v>
      </c>
      <c r="B417" s="85" t="s">
        <v>840</v>
      </c>
      <c r="C417" s="61" t="s">
        <v>841</v>
      </c>
      <c r="D417" s="51">
        <f t="shared" ref="D417:E417" si="116">IF(D293-D292+D410-D409&gt;=0,D293-D292+D410-D409,0)</f>
        <v>3367.1600000000035</v>
      </c>
      <c r="E417" s="51">
        <f t="shared" si="116"/>
        <v>0</v>
      </c>
      <c r="F417" s="52">
        <f t="shared" si="81"/>
        <v>0</v>
      </c>
    </row>
    <row r="418" spans="1:6" ht="12.75" customHeight="1" x14ac:dyDescent="0.2">
      <c r="A418" s="55" t="s">
        <v>842</v>
      </c>
      <c r="B418" s="233" t="s">
        <v>843</v>
      </c>
      <c r="C418" s="56" t="s">
        <v>844</v>
      </c>
      <c r="D418" s="62">
        <f t="shared" ref="D418:E418" si="117">D294+D411</f>
        <v>494</v>
      </c>
      <c r="E418" s="62">
        <f t="shared" si="117"/>
        <v>3800</v>
      </c>
      <c r="F418" s="57">
        <f t="shared" si="81"/>
        <v>769.23076923076928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9560.35</v>
      </c>
      <c r="E637" s="242">
        <v>9560.35</v>
      </c>
      <c r="F637" s="52">
        <f t="shared" si="119"/>
        <v>100</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1003876.19</v>
      </c>
      <c r="E639" s="51">
        <f t="shared" si="180"/>
        <v>1134262.51</v>
      </c>
      <c r="F639" s="52">
        <f t="shared" si="119"/>
        <v>112.98828693207676</v>
      </c>
    </row>
    <row r="640" spans="1:6" ht="12.75" customHeight="1" x14ac:dyDescent="0.2">
      <c r="A640" s="53" t="s">
        <v>608</v>
      </c>
      <c r="B640" s="85" t="s">
        <v>1277</v>
      </c>
      <c r="C640" s="50" t="s">
        <v>1278</v>
      </c>
      <c r="D640" s="51">
        <f t="shared" ref="D640:E640" si="181">D413+D528</f>
        <v>973160.57</v>
      </c>
      <c r="E640" s="51">
        <f t="shared" si="181"/>
        <v>1170400.8999999999</v>
      </c>
      <c r="F640" s="52">
        <f t="shared" si="119"/>
        <v>120.26801496899941</v>
      </c>
    </row>
    <row r="641" spans="1:6" ht="12.75" customHeight="1" x14ac:dyDescent="0.2">
      <c r="A641" s="53" t="s">
        <v>608</v>
      </c>
      <c r="B641" s="85" t="s">
        <v>1279</v>
      </c>
      <c r="C641" s="50" t="s">
        <v>1280</v>
      </c>
      <c r="D641" s="51">
        <f t="shared" ref="D641:E641" si="182">IF(D639&gt;=D640,D639-D640,0)</f>
        <v>30715.619999999995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36138.389999999898</v>
      </c>
      <c r="F642" s="52" t="str">
        <f t="shared" si="119"/>
        <v>-</v>
      </c>
    </row>
    <row r="643" spans="1:6" ht="24" x14ac:dyDescent="0.2">
      <c r="A643" s="60" t="s">
        <v>1283</v>
      </c>
      <c r="B643" s="85" t="s">
        <v>1284</v>
      </c>
      <c r="C643" s="61" t="s">
        <v>1283</v>
      </c>
      <c r="D643" s="51">
        <f t="shared" ref="D643:E643" si="184">IF(D416-D417+D637-D638&gt;=0,D416-D417+D637-D638,0)</f>
        <v>6193.1899999999969</v>
      </c>
      <c r="E643" s="51">
        <f t="shared" si="184"/>
        <v>36908.810000000005</v>
      </c>
      <c r="F643" s="52">
        <f t="shared" si="119"/>
        <v>595.95797965184374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36908.80999999999</v>
      </c>
      <c r="E645" s="51">
        <f t="shared" si="186"/>
        <v>770.42000000010739</v>
      </c>
      <c r="F645" s="52">
        <f t="shared" si="119"/>
        <v>2.0873607141495691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75549.289999999994</v>
      </c>
      <c r="E647" s="243">
        <v>84365.8</v>
      </c>
      <c r="F647" s="57">
        <f t="shared" si="119"/>
        <v>111.66987803591537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7453.92</v>
      </c>
      <c r="E649" s="242">
        <v>63526.49</v>
      </c>
      <c r="F649" s="52">
        <f t="shared" ref="F649:F724" si="188">IF(D649&lt;&gt;0,IF(E649/D649&gt;=100,"&gt;&gt;100",E649/D649*100),"-")</f>
        <v>852.25612831905892</v>
      </c>
    </row>
    <row r="650" spans="1:6" ht="12.75" customHeight="1" x14ac:dyDescent="0.2">
      <c r="A650" s="53" t="s">
        <v>1296</v>
      </c>
      <c r="B650" s="85" t="s">
        <v>1297</v>
      </c>
      <c r="C650" s="50" t="s">
        <v>1296</v>
      </c>
      <c r="D650" s="242">
        <v>208283.28</v>
      </c>
      <c r="E650" s="242">
        <v>53489.04</v>
      </c>
      <c r="F650" s="52">
        <f t="shared" si="188"/>
        <v>25.680909192518957</v>
      </c>
    </row>
    <row r="651" spans="1:6" ht="12.75" customHeight="1" x14ac:dyDescent="0.2">
      <c r="A651" s="53" t="s">
        <v>1298</v>
      </c>
      <c r="B651" s="85" t="s">
        <v>1299</v>
      </c>
      <c r="C651" s="50" t="s">
        <v>1298</v>
      </c>
      <c r="D651" s="242">
        <v>152210.71</v>
      </c>
      <c r="E651" s="242">
        <v>104618.43</v>
      </c>
      <c r="F651" s="52">
        <f t="shared" si="188"/>
        <v>68.732633859995801</v>
      </c>
    </row>
    <row r="652" spans="1:6" ht="24" x14ac:dyDescent="0.2">
      <c r="A652" s="53">
        <v>11</v>
      </c>
      <c r="B652" s="85" t="s">
        <v>1300</v>
      </c>
      <c r="C652" s="50" t="s">
        <v>1301</v>
      </c>
      <c r="D652" s="51">
        <f t="shared" ref="D652:E652" si="189">+D649+D650-D651</f>
        <v>63526.49000000002</v>
      </c>
      <c r="E652" s="51">
        <f t="shared" si="189"/>
        <v>12397.100000000006</v>
      </c>
      <c r="F652" s="52">
        <f t="shared" si="188"/>
        <v>19.514851206166124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44</v>
      </c>
      <c r="E654" s="262">
        <v>42</v>
      </c>
      <c r="F654" s="52">
        <f t="shared" si="188"/>
        <v>95.454545454545453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30</v>
      </c>
      <c r="E656" s="262">
        <v>28</v>
      </c>
      <c r="F656" s="52">
        <f t="shared" si="188"/>
        <v>93.333333333333329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836142.38</v>
      </c>
      <c r="E675" s="242">
        <v>1038416.49</v>
      </c>
      <c r="F675" s="52">
        <f t="shared" si="188"/>
        <v>124.19134765062381</v>
      </c>
    </row>
    <row r="676" spans="1:6" ht="24" x14ac:dyDescent="0.2">
      <c r="A676" s="53">
        <v>63613</v>
      </c>
      <c r="B676" s="232" t="s">
        <v>1349</v>
      </c>
      <c r="C676" s="50" t="s">
        <v>1350</v>
      </c>
      <c r="D676" s="242">
        <v>0</v>
      </c>
      <c r="E676" s="242">
        <v>500</v>
      </c>
      <c r="F676" s="52" t="str">
        <f t="shared" si="188"/>
        <v>-</v>
      </c>
    </row>
    <row r="677" spans="1:6" ht="24" x14ac:dyDescent="0.2">
      <c r="A677" s="53">
        <v>63622</v>
      </c>
      <c r="B677" s="232" t="s">
        <v>1351</v>
      </c>
      <c r="C677" s="50" t="s">
        <v>1352</v>
      </c>
      <c r="D677" s="242">
        <v>1241.6500000000001</v>
      </c>
      <c r="E677" s="242">
        <v>658.21</v>
      </c>
      <c r="F677" s="52">
        <f t="shared" si="188"/>
        <v>53.010912898159702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28033.599999999999</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2823.32</v>
      </c>
      <c r="E710" s="242">
        <v>147</v>
      </c>
      <c r="F710" s="52">
        <f t="shared" si="188"/>
        <v>5.2066361588484478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35867.879999999997</v>
      </c>
      <c r="E716" s="242">
        <v>4599.78</v>
      </c>
      <c r="F716" s="52">
        <f t="shared" si="188"/>
        <v>12.824231596626284</v>
      </c>
    </row>
    <row r="717" spans="1:6" ht="12.75" customHeight="1" x14ac:dyDescent="0.2">
      <c r="A717" s="53">
        <v>31215</v>
      </c>
      <c r="B717" s="85" t="s">
        <v>1413</v>
      </c>
      <c r="C717" s="50" t="s">
        <v>1414</v>
      </c>
      <c r="D717" s="242">
        <v>491.46</v>
      </c>
      <c r="E717" s="242">
        <v>1324.32</v>
      </c>
      <c r="F717" s="52">
        <f t="shared" si="188"/>
        <v>269.46648760835063</v>
      </c>
    </row>
    <row r="718" spans="1:6" ht="12.75" customHeight="1" x14ac:dyDescent="0.2">
      <c r="A718" s="53">
        <v>32121</v>
      </c>
      <c r="B718" s="85" t="s">
        <v>1415</v>
      </c>
      <c r="C718" s="50" t="s">
        <v>1416</v>
      </c>
      <c r="D718" s="242">
        <v>33927.870000000003</v>
      </c>
      <c r="E718" s="242">
        <v>28406.58</v>
      </c>
      <c r="F718" s="52">
        <f t="shared" si="188"/>
        <v>83.726387775006202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48.08</v>
      </c>
      <c r="E720" s="242">
        <v>2422.15</v>
      </c>
      <c r="F720" s="52">
        <f t="shared" si="188"/>
        <v>5037.7495840266229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3018.77</v>
      </c>
      <c r="E722" s="242">
        <v>1940.9</v>
      </c>
      <c r="F722" s="52">
        <f t="shared" si="188"/>
        <v>64.294398049536738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1000</v>
      </c>
      <c r="E724" s="242">
        <v>170.75</v>
      </c>
      <c r="F724" s="52">
        <f t="shared" si="188"/>
        <v>17.075000000000003</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725.56</v>
      </c>
      <c r="E726" s="242">
        <v>713.51</v>
      </c>
      <c r="F726" s="52">
        <f t="shared" si="190"/>
        <v>98.339213848613497</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265.45</v>
      </c>
      <c r="E758" s="242"/>
      <c r="F758" s="52">
        <f t="shared" si="190"/>
        <v>0</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28.2</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3"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886512.35000000009</v>
      </c>
      <c r="E6" s="229">
        <f t="shared" si="0"/>
        <v>839491.20000000019</v>
      </c>
      <c r="F6" s="230">
        <f t="shared" ref="F6:F260" si="1">IF(D6&gt;0,IF(E6/D6&gt;=100,"&gt;&gt;100",E6/D6*100),"-")</f>
        <v>94.69593965611422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733021.1100000001</v>
      </c>
      <c r="E7" s="104">
        <f t="shared" si="2"/>
        <v>732732.92000000016</v>
      </c>
      <c r="F7" s="93">
        <f t="shared" si="1"/>
        <v>99.960684624757945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167.79</v>
      </c>
      <c r="E8" s="104">
        <f>E9+E10-E11</f>
        <v>167.79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167.79</v>
      </c>
      <c r="E9" s="247">
        <v>167.79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732853.32000000007</v>
      </c>
      <c r="E12" s="104">
        <f t="shared" si="3"/>
        <v>732565.13000000012</v>
      </c>
      <c r="F12" s="93">
        <f t="shared" si="1"/>
        <v>99.960675623329379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669182.69000000006</v>
      </c>
      <c r="E13" s="104">
        <f t="shared" si="4"/>
        <v>656495.78</v>
      </c>
      <c r="F13" s="93">
        <f t="shared" si="1"/>
        <v>98.10411862267388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15594.13</v>
      </c>
      <c r="E14" s="247">
        <v>15594.13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1023513.92</v>
      </c>
      <c r="E15" s="247">
        <v>1023513.92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369925.36</v>
      </c>
      <c r="E18" s="247">
        <v>382612.27</v>
      </c>
      <c r="F18" s="93">
        <f t="shared" si="1"/>
        <v>103.42958644414107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32059.469999999972</v>
      </c>
      <c r="E19" s="104">
        <f t="shared" si="5"/>
        <v>57593.070000000007</v>
      </c>
      <c r="F19" s="93">
        <f t="shared" si="1"/>
        <v>179.64448570110503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257615.69</v>
      </c>
      <c r="E20" s="247">
        <v>309190.31</v>
      </c>
      <c r="F20" s="93">
        <f t="shared" si="1"/>
        <v>120.01998403125214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1270.98</v>
      </c>
      <c r="E21" s="247">
        <v>1270.98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1708.14</v>
      </c>
      <c r="E22" s="247">
        <v>1895.14</v>
      </c>
      <c r="F22" s="93">
        <f t="shared" si="1"/>
        <v>110.94758040909996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6434.07</v>
      </c>
      <c r="E24" s="247">
        <v>6434.07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1841.01</v>
      </c>
      <c r="E25" s="247">
        <v>1841.01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55829.35</v>
      </c>
      <c r="E26" s="247">
        <v>55829.35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292639.77</v>
      </c>
      <c r="E28" s="247">
        <v>318867.78999999998</v>
      </c>
      <c r="F28" s="93">
        <f t="shared" si="1"/>
        <v>108.9625617187985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15950.930000000004</v>
      </c>
      <c r="E29" s="104">
        <f t="shared" si="6"/>
        <v>2103.38</v>
      </c>
      <c r="F29" s="93">
        <f t="shared" si="1"/>
        <v>13.186566551291993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45855.73</v>
      </c>
      <c r="E30" s="247">
        <v>4500</v>
      </c>
      <c r="F30" s="93">
        <f t="shared" si="1"/>
        <v>9.8133864622807216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29904.799999999999</v>
      </c>
      <c r="E34" s="247">
        <v>2396.62</v>
      </c>
      <c r="F34" s="93">
        <f t="shared" si="1"/>
        <v>8.0141649501083432</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14955.869999999999</v>
      </c>
      <c r="E35" s="104">
        <f t="shared" si="7"/>
        <v>15668.54</v>
      </c>
      <c r="F35" s="93">
        <f t="shared" si="1"/>
        <v>104.76515241172865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16120.71</v>
      </c>
      <c r="E36" s="247">
        <v>17027.52</v>
      </c>
      <c r="F36" s="93">
        <f t="shared" si="1"/>
        <v>105.62512445171461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1164.8399999999999</v>
      </c>
      <c r="E40" s="247">
        <v>1358.98</v>
      </c>
      <c r="F40" s="93">
        <f t="shared" si="1"/>
        <v>116.66666666666667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704.36</v>
      </c>
      <c r="E45" s="104">
        <f t="shared" si="9"/>
        <v>704.36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704.36</v>
      </c>
      <c r="E47" s="247">
        <v>704.36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2409.2800000000002</v>
      </c>
      <c r="E54" s="247">
        <v>3324.75</v>
      </c>
      <c r="F54" s="93">
        <f t="shared" si="1"/>
        <v>137.99765905166689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2409.2800000000002</v>
      </c>
      <c r="E55" s="247">
        <v>3324.75</v>
      </c>
      <c r="F55" s="93">
        <f t="shared" si="1"/>
        <v>137.99765905166689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153491.24</v>
      </c>
      <c r="E68" s="104">
        <f t="shared" si="13"/>
        <v>106758.28</v>
      </c>
      <c r="F68" s="93">
        <f t="shared" si="1"/>
        <v>69.553337376126493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63526.49</v>
      </c>
      <c r="E69" s="104">
        <f t="shared" si="14"/>
        <v>12397.1</v>
      </c>
      <c r="F69" s="93">
        <f t="shared" si="1"/>
        <v>19.514851206166124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63526.49</v>
      </c>
      <c r="E70" s="104">
        <f t="shared" si="15"/>
        <v>12397.1</v>
      </c>
      <c r="F70" s="93">
        <f t="shared" si="1"/>
        <v>19.514851206166124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63526.49</v>
      </c>
      <c r="E72" s="247">
        <v>12397.1</v>
      </c>
      <c r="F72" s="93">
        <f t="shared" si="1"/>
        <v>19.514851206166124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13921.46</v>
      </c>
      <c r="E78" s="104">
        <f>E79+SUM(E82:E84)-E85+E86</f>
        <v>6195.38</v>
      </c>
      <c r="F78" s="93">
        <f t="shared" si="1"/>
        <v>44.502372595977725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915.42</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13921.46</v>
      </c>
      <c r="E86" s="247">
        <v>5279.96</v>
      </c>
      <c r="F86" s="93">
        <f t="shared" si="1"/>
        <v>37.926769175072153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494</v>
      </c>
      <c r="E146" s="104">
        <f t="shared" si="26"/>
        <v>3800</v>
      </c>
      <c r="F146" s="93">
        <f t="shared" si="1"/>
        <v>769.23076923076928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494</v>
      </c>
      <c r="E158" s="247"/>
      <c r="F158" s="93">
        <f t="shared" si="1"/>
        <v>0</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3800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75549.289999999994</v>
      </c>
      <c r="E170" s="104">
        <f t="shared" si="29"/>
        <v>84365.8</v>
      </c>
      <c r="F170" s="93">
        <f t="shared" si="1"/>
        <v>111.66987803591537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75549.289999999994</v>
      </c>
      <c r="E173" s="247">
        <v>84365.8</v>
      </c>
      <c r="F173" s="93">
        <f t="shared" si="1"/>
        <v>111.66987803591537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886512.35000000009</v>
      </c>
      <c r="E175" s="104">
        <f t="shared" si="30"/>
        <v>839491.2</v>
      </c>
      <c r="F175" s="93">
        <f t="shared" si="1"/>
        <v>94.695939656114192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116088.44</v>
      </c>
      <c r="E176" s="104">
        <f t="shared" si="31"/>
        <v>102187.87</v>
      </c>
      <c r="F176" s="93">
        <f t="shared" si="1"/>
        <v>88.025879234831649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114994.03</v>
      </c>
      <c r="E177" s="104">
        <f t="shared" si="32"/>
        <v>102187.87</v>
      </c>
      <c r="F177" s="93">
        <f t="shared" si="1"/>
        <v>88.863630572821904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75343</v>
      </c>
      <c r="E178" s="247">
        <v>84365.8</v>
      </c>
      <c r="F178" s="93">
        <f t="shared" si="1"/>
        <v>111.97563144552247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4791.67</v>
      </c>
      <c r="E179" s="247">
        <v>10505.86</v>
      </c>
      <c r="F179" s="93">
        <f t="shared" si="1"/>
        <v>219.25257791125014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142.4</v>
      </c>
      <c r="E180" s="104">
        <f t="shared" si="33"/>
        <v>113.84</v>
      </c>
      <c r="F180" s="93">
        <f t="shared" si="1"/>
        <v>79.943820224719104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142.4</v>
      </c>
      <c r="E183" s="247">
        <v>113.84</v>
      </c>
      <c r="F183" s="93">
        <f t="shared" si="1"/>
        <v>79.943820224719104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34716.959999999999</v>
      </c>
      <c r="E188" s="247">
        <v>7202.37</v>
      </c>
      <c r="F188" s="93">
        <f t="shared" si="1"/>
        <v>20.745969693198944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1094.4100000000001</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1094.4100000000001</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1094.4100000000001</v>
      </c>
      <c r="E218" s="247"/>
      <c r="F218" s="93">
        <f t="shared" si="1"/>
        <v>0</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770423.91</v>
      </c>
      <c r="E237" s="104">
        <f t="shared" si="41"/>
        <v>737303.33</v>
      </c>
      <c r="F237" s="93">
        <f t="shared" si="1"/>
        <v>95.700992717113351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733021.1</v>
      </c>
      <c r="E238" s="104">
        <f t="shared" si="42"/>
        <v>732732.90999999992</v>
      </c>
      <c r="F238" s="93">
        <f t="shared" si="1"/>
        <v>99.960684624221585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733021.1</v>
      </c>
      <c r="E239" s="104">
        <f t="shared" si="43"/>
        <v>732732.90999999992</v>
      </c>
      <c r="F239" s="93">
        <f t="shared" si="1"/>
        <v>99.960684624221585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691907.51</v>
      </c>
      <c r="E240" s="247">
        <v>688415.19</v>
      </c>
      <c r="F240" s="93">
        <f t="shared" si="1"/>
        <v>99.495262018474108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41113.589999999997</v>
      </c>
      <c r="E241" s="247">
        <v>44317.72</v>
      </c>
      <c r="F241" s="93">
        <f t="shared" si="1"/>
        <v>107.79335981119627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36908.810000000012</v>
      </c>
      <c r="E245" s="104">
        <f t="shared" si="45"/>
        <v>770.42000000001281</v>
      </c>
      <c r="F245" s="93">
        <f t="shared" si="1"/>
        <v>2.0873607141493116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120289.93000000001</v>
      </c>
      <c r="E246" s="104">
        <f t="shared" si="46"/>
        <v>86053.12000000001</v>
      </c>
      <c r="F246" s="93">
        <f t="shared" si="1"/>
        <v>71.538091343140692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110729.58</v>
      </c>
      <c r="E247" s="247">
        <v>76492.77</v>
      </c>
      <c r="F247" s="93">
        <f t="shared" si="1"/>
        <v>69.080700929236798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9560.35</v>
      </c>
      <c r="E249" s="247">
        <v>9560.35</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83381.119999999995</v>
      </c>
      <c r="E250" s="104">
        <f t="shared" si="47"/>
        <v>85282.7</v>
      </c>
      <c r="F250" s="93">
        <f t="shared" si="1"/>
        <v>102.28058821949142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83381.119999999995</v>
      </c>
      <c r="E252" s="247">
        <v>85282.7</v>
      </c>
      <c r="F252" s="93">
        <f t="shared" si="1"/>
        <v>102.28058821949142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494</v>
      </c>
      <c r="E255" s="247">
        <v>3800</v>
      </c>
      <c r="F255" s="93">
        <f t="shared" si="1"/>
        <v>769.23076923076928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297.26</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297.26</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494</v>
      </c>
      <c r="E264" s="247">
        <v>3400</v>
      </c>
      <c r="F264" s="93">
        <f t="shared" si="50"/>
        <v>688.25910931174087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400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13921.46</v>
      </c>
      <c r="E268" s="247">
        <v>5279.96</v>
      </c>
      <c r="F268" s="93">
        <f t="shared" si="50"/>
        <v>37.926769175072153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34395.54</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80598.490000000005</v>
      </c>
      <c r="E288" s="247">
        <v>102187.87</v>
      </c>
      <c r="F288" s="93">
        <f t="shared" si="50"/>
        <v>126.78633309383338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1094.4100000000001</v>
      </c>
      <c r="E293" s="247"/>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20000</v>
      </c>
      <c r="E297" s="247"/>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795.5</v>
      </c>
      <c r="E298" s="247">
        <v>795.5</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13921.46</v>
      </c>
      <c r="E302" s="247">
        <v>6406.87</v>
      </c>
      <c r="F302" s="93">
        <f t="shared" si="50"/>
        <v>46.021537970873752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973160.57</v>
      </c>
      <c r="E114" s="81">
        <f t="shared" si="22"/>
        <v>1170400.9000000001</v>
      </c>
      <c r="F114" s="63">
        <f t="shared" si="1"/>
        <v>120.26801496899944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124.31</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124.31</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41640.21</v>
      </c>
      <c r="E118" s="81">
        <f t="shared" si="24"/>
        <v>12505.29</v>
      </c>
      <c r="F118" s="63">
        <f t="shared" si="1"/>
        <v>30.031764969485025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41640.21</v>
      </c>
      <c r="E120" s="249">
        <v>12505.29</v>
      </c>
      <c r="F120" s="63">
        <f t="shared" si="1"/>
        <v>30.031764969485025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931520.36</v>
      </c>
      <c r="E126" s="249">
        <v>1157771.3</v>
      </c>
      <c r="F126" s="63">
        <f t="shared" si="1"/>
        <v>124.28835157183254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973160.57</v>
      </c>
      <c r="E141" s="106">
        <f t="shared" si="28"/>
        <v>1170400.9000000001</v>
      </c>
      <c r="F141" s="82">
        <f t="shared" si="1"/>
        <v>120.26801496899944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49223.35</v>
      </c>
      <c r="E5" s="107">
        <f t="shared" si="0"/>
        <v>49223.35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13704.33</v>
      </c>
      <c r="E6" s="108">
        <f t="shared" si="1"/>
        <v>13704.33</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13704.33</v>
      </c>
      <c r="E7" s="108">
        <f t="shared" si="2"/>
        <v>13704.33</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13704.33</v>
      </c>
      <c r="E8" s="250">
        <v>13704.33</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35519.019999999997</v>
      </c>
      <c r="E22" s="108">
        <f t="shared" si="3"/>
        <v>35519.019999999997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35519.019999999997</v>
      </c>
      <c r="E23" s="108">
        <f t="shared" si="4"/>
        <v>35519.019999999997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35519.019999999997</v>
      </c>
      <c r="E25" s="250">
        <v>35519.019999999997</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58"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116088.44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1174237.0799999998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1166544.3699999999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1043692.86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112850.85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806.28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28.2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9166.18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7692.71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1188137.6499999999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1179350.53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1034670.06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107136.66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834.84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28.2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36680.769999999997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7692.71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1094.4100000000001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1094.4100000000001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102187.86999999988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102187.87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102187.87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18856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cp:lastModifiedBy>
  <cp:lastPrinted>2025-01-30T09:07:43Z</cp:lastPrinted>
  <dcterms:created xsi:type="dcterms:W3CDTF">2022-04-01T05:14:30Z</dcterms:created>
  <dcterms:modified xsi:type="dcterms:W3CDTF">2025-01-30T09:45:19Z</dcterms:modified>
</cp:coreProperties>
</file>